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КМА-Ф" sheetId="1" r:id="rId1"/>
    <sheet name="КМГ-Ф" sheetId="2" r:id="rId2"/>
    <sheet name="СМА-Ф" sheetId="3" r:id="rId3"/>
    <sheet name="СМГ-Ф" sheetId="4" r:id="rId4"/>
    <sheet name="СжМ" sheetId="5" r:id="rId5"/>
    <sheet name="СММ" sheetId="6" r:id="rId6"/>
    <sheet name="Миндаль+ДФ" sheetId="7" r:id="rId7"/>
    <sheet name="ХРна поле" sheetId="8" r:id="rId8"/>
    <sheet name="СТИЛЕТ" sheetId="9" r:id="rId9"/>
    <sheet name="ГРАДИЕНТ" sheetId="10" r:id="rId10"/>
    <sheet name="АПАР. МАН." sheetId="11" r:id="rId11"/>
    <sheet name="Soak-Of" sheetId="12" r:id="rId12"/>
    <sheet name="КДГЛ" sheetId="13" r:id="rId13"/>
    <sheet name="КОМБИ" sheetId="14" r:id="rId14"/>
    <sheet name="Рекорд" sheetId="15" r:id="rId15"/>
    <sheet name="АЭРОполе" sheetId="16" r:id="rId16"/>
    <sheet name="СПГ-Л" sheetId="17" r:id="rId17"/>
    <sheet name="MIX" sheetId="18" r:id="rId18"/>
    <sheet name="ХРкор" sheetId="19" r:id="rId19"/>
    <sheet name="РОСП пл кор" sheetId="20" r:id="rId20"/>
    <sheet name="Постер кор" sheetId="21" r:id="rId21"/>
    <sheet name="Постер insta" sheetId="22" r:id="rId22"/>
    <sheet name="Постер Своб" sheetId="23" r:id="rId23"/>
    <sheet name="АЭРО кор" sheetId="24" r:id="rId24"/>
    <sheet name="ДЕКОР пр" sheetId="25" r:id="rId25"/>
    <sheet name="3-D" sheetId="26" r:id="rId26"/>
    <sheet name="МАНЕКЕН-рука" sheetId="27" r:id="rId27"/>
    <sheet name="Салонная Лепка" sheetId="28" r:id="rId28"/>
    <sheet name="Гелев Диз 5типсов" sheetId="29" r:id="rId29"/>
    <sheet name="Инкруст" sheetId="30" r:id="rId30"/>
    <sheet name="Пед. типсы" sheetId="31" r:id="rId31"/>
  </sheets>
  <calcPr calcId="145621"/>
</workbook>
</file>

<file path=xl/calcChain.xml><?xml version="1.0" encoding="utf-8"?>
<calcChain xmlns="http://schemas.openxmlformats.org/spreadsheetml/2006/main">
  <c r="P45" i="12" l="1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S34" i="17"/>
  <c r="S33" i="17"/>
  <c r="S32" i="17"/>
  <c r="S31" i="17"/>
  <c r="S30" i="17"/>
  <c r="S29" i="17"/>
  <c r="S28" i="17"/>
  <c r="S27" i="17"/>
  <c r="S26" i="17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31" i="13"/>
  <c r="F20" i="25"/>
  <c r="F19" i="25"/>
  <c r="F18" i="25"/>
  <c r="F17" i="25"/>
  <c r="F16" i="25"/>
  <c r="F15" i="25"/>
  <c r="F14" i="25"/>
  <c r="F13" i="25"/>
  <c r="F12" i="25"/>
  <c r="F11" i="25"/>
  <c r="F10" i="25"/>
  <c r="F9" i="25"/>
  <c r="F11" i="22"/>
  <c r="F10" i="22"/>
  <c r="F9" i="22"/>
  <c r="F8" i="22"/>
  <c r="F13" i="23"/>
  <c r="F12" i="23"/>
  <c r="F11" i="23"/>
  <c r="F10" i="23"/>
  <c r="F9" i="23"/>
  <c r="F8" i="23"/>
  <c r="S9" i="27"/>
  <c r="S15" i="19"/>
  <c r="S14" i="19"/>
  <c r="S13" i="19"/>
  <c r="S12" i="19"/>
  <c r="S11" i="19"/>
  <c r="S10" i="19"/>
  <c r="S9" i="19"/>
  <c r="T11" i="29"/>
  <c r="T10" i="29"/>
  <c r="T9" i="29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U11" i="18"/>
  <c r="U10" i="18"/>
  <c r="U9" i="18"/>
  <c r="O9" i="11"/>
  <c r="L14" i="10"/>
  <c r="L13" i="10"/>
  <c r="L12" i="10"/>
  <c r="L11" i="10"/>
  <c r="L10" i="10"/>
  <c r="L9" i="10"/>
  <c r="M14" i="16"/>
  <c r="M13" i="16"/>
  <c r="M12" i="16"/>
  <c r="M11" i="16"/>
  <c r="M10" i="16"/>
  <c r="M9" i="16"/>
  <c r="N38" i="6"/>
  <c r="N37" i="6"/>
  <c r="N36" i="6"/>
  <c r="N35" i="6"/>
  <c r="N34" i="6"/>
  <c r="N33" i="6"/>
  <c r="N32" i="6"/>
  <c r="N31" i="6"/>
  <c r="N30" i="6"/>
  <c r="N29" i="6"/>
  <c r="R29" i="5"/>
  <c r="R37" i="5"/>
  <c r="R36" i="5"/>
  <c r="R35" i="5"/>
  <c r="R34" i="5"/>
  <c r="R33" i="5"/>
  <c r="R32" i="5"/>
  <c r="R31" i="5"/>
  <c r="R30" i="5"/>
  <c r="R10" i="4"/>
  <c r="R16" i="4"/>
  <c r="R15" i="4"/>
  <c r="R14" i="4"/>
  <c r="R13" i="4"/>
  <c r="R12" i="4"/>
  <c r="R11" i="4"/>
  <c r="R9" i="4"/>
  <c r="Q14" i="8" l="1"/>
  <c r="Q13" i="8"/>
  <c r="Q12" i="8"/>
  <c r="Q11" i="8"/>
  <c r="Q10" i="8"/>
  <c r="Q9" i="8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9" i="12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10" i="14"/>
  <c r="U11" i="28"/>
  <c r="U10" i="28"/>
  <c r="U9" i="28"/>
  <c r="U8" i="28"/>
  <c r="P10" i="9"/>
  <c r="P11" i="9"/>
  <c r="P12" i="9"/>
  <c r="P13" i="9"/>
  <c r="P9" i="9"/>
  <c r="E14" i="24"/>
  <c r="E13" i="24"/>
  <c r="E12" i="24"/>
  <c r="E11" i="24"/>
  <c r="E10" i="24"/>
  <c r="E9" i="24"/>
  <c r="E8" i="24"/>
  <c r="AA10" i="2"/>
  <c r="AA11" i="2"/>
  <c r="AA12" i="2"/>
  <c r="AA13" i="2"/>
  <c r="AA9" i="2"/>
  <c r="AH10" i="7"/>
  <c r="AH11" i="7"/>
  <c r="AH9" i="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8" i="17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9" i="6"/>
  <c r="F8" i="25"/>
  <c r="S11" i="26"/>
  <c r="S10" i="26"/>
  <c r="S9" i="26"/>
  <c r="S8" i="26"/>
  <c r="E15" i="31"/>
  <c r="E14" i="31"/>
  <c r="E13" i="31"/>
  <c r="E12" i="31"/>
  <c r="E11" i="31"/>
  <c r="E10" i="31"/>
  <c r="E9" i="31"/>
  <c r="E8" i="31"/>
  <c r="R9" i="20"/>
  <c r="R8" i="20"/>
  <c r="R7" i="20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38" i="5"/>
  <c r="R39" i="5"/>
  <c r="R9" i="5"/>
  <c r="M9" i="15"/>
  <c r="O9" i="15" s="1"/>
  <c r="M10" i="15"/>
  <c r="O10" i="15" s="1"/>
  <c r="M11" i="15"/>
  <c r="O11" i="15" s="1"/>
  <c r="M12" i="15"/>
  <c r="O12" i="15" s="1"/>
  <c r="M13" i="15"/>
  <c r="O13" i="15" s="1"/>
  <c r="M14" i="15"/>
  <c r="O14" i="15" s="1"/>
  <c r="M15" i="15"/>
  <c r="O15" i="15" s="1"/>
  <c r="M8" i="15"/>
  <c r="O8" i="15" s="1"/>
  <c r="T9" i="30"/>
  <c r="T10" i="30"/>
  <c r="T8" i="30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9" i="3"/>
</calcChain>
</file>

<file path=xl/sharedStrings.xml><?xml version="1.0" encoding="utf-8"?>
<sst xmlns="http://schemas.openxmlformats.org/spreadsheetml/2006/main" count="604" uniqueCount="230">
  <si>
    <t>Номинация "Конкурсное моделирование ногтей по акриловой технологии"</t>
  </si>
  <si>
    <t>Номер</t>
  </si>
  <si>
    <t>Общее впечатление</t>
  </si>
  <si>
    <t xml:space="preserve">Форма         </t>
  </si>
  <si>
    <t>Длина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</si>
  <si>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</si>
  <si>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</si>
  <si>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</si>
  <si>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</si>
  <si>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Линия кутикулы</t>
  </si>
  <si>
    <t>Чистота работы</t>
  </si>
  <si>
    <t>Линия улыбки</t>
  </si>
  <si>
    <t>Техника, контроль материала</t>
  </si>
  <si>
    <t>Полировка</t>
  </si>
  <si>
    <t>Штрафные баллы</t>
  </si>
  <si>
    <t>________________</t>
  </si>
  <si>
    <t>Соотв дл НЛ</t>
  </si>
  <si>
    <t>Апекс</t>
  </si>
  <si>
    <t>Оригинальность</t>
  </si>
  <si>
    <t>Сложность</t>
  </si>
  <si>
    <t>Цвет</t>
  </si>
  <si>
    <t>Компановка</t>
  </si>
  <si>
    <t>Композиция</t>
  </si>
  <si>
    <t>Штраф</t>
  </si>
  <si>
    <t>Итого</t>
  </si>
  <si>
    <t xml:space="preserve">Инкрустация </t>
  </si>
  <si>
    <t>Колористика</t>
  </si>
  <si>
    <t>Техника, качество</t>
  </si>
  <si>
    <t>Техники</t>
  </si>
  <si>
    <t>Чистота</t>
  </si>
  <si>
    <t>Узор</t>
  </si>
  <si>
    <t>Техника, Чистота исполнения</t>
  </si>
  <si>
    <t>Салонная лепка</t>
  </si>
  <si>
    <t>Техника</t>
  </si>
  <si>
    <t>Компановка и композиция</t>
  </si>
  <si>
    <t>Цветовое решение</t>
  </si>
  <si>
    <t>Техника и качество</t>
  </si>
  <si>
    <t>Оригинальность и раскрытие темы</t>
  </si>
  <si>
    <t>Доп. баллы за миниатюрность</t>
  </si>
  <si>
    <t>Компоновка</t>
  </si>
  <si>
    <t>Техника, чистота исполнения</t>
  </si>
  <si>
    <t>30 баллов</t>
  </si>
  <si>
    <t xml:space="preserve">Качество исполнения, чистота и акуратность </t>
  </si>
  <si>
    <t>Оригинальность идеи, раскрытие темы</t>
  </si>
  <si>
    <t>Постер на коротких ногтях</t>
  </si>
  <si>
    <t>Роспись плоской кистью  (в коробочках). Тема «Райский уголок»</t>
  </si>
  <si>
    <t>MIX - MEDIA</t>
  </si>
  <si>
    <t>Техика, чистота исполнения</t>
  </si>
  <si>
    <t>Барельеф</t>
  </si>
  <si>
    <t>Чистота, читаемость дизайна</t>
  </si>
  <si>
    <t>Вид сверху</t>
  </si>
  <si>
    <t xml:space="preserve">Длина своб края </t>
  </si>
  <si>
    <t>Слева</t>
  </si>
  <si>
    <t>справа</t>
  </si>
  <si>
    <t>параллельность</t>
  </si>
  <si>
    <t>вид спереди</t>
  </si>
  <si>
    <t>Конкейв - конвекс</t>
  </si>
  <si>
    <t>Плавный переход к кутикуле</t>
  </si>
  <si>
    <t>белый</t>
  </si>
  <si>
    <t>отсутствие отслоек</t>
  </si>
  <si>
    <t>Четкость</t>
  </si>
  <si>
    <t>Симметричность усиков улыбки</t>
  </si>
  <si>
    <t>Глубина улыбки</t>
  </si>
  <si>
    <t>Номинация "Конкурсное моделирование ногтей по гелевой технологии"</t>
  </si>
  <si>
    <t>Блеск поверхности</t>
  </si>
  <si>
    <t xml:space="preserve">Длина </t>
  </si>
  <si>
    <t>Торец ногтя</t>
  </si>
  <si>
    <t xml:space="preserve">Верхнее покрытие </t>
  </si>
  <si>
    <t>Номинация "Салонное моделирование ногтей по акриловой технологии"</t>
  </si>
  <si>
    <t>Номинация "Салонное моделирование ногтей по гелевой технологии"</t>
  </si>
  <si>
    <t>Форма</t>
  </si>
  <si>
    <t>Справа</t>
  </si>
  <si>
    <t>Задний валик</t>
  </si>
  <si>
    <t>Френч 3,4,5 пальцы</t>
  </si>
  <si>
    <t>Розовый</t>
  </si>
  <si>
    <t xml:space="preserve">Белый </t>
  </si>
  <si>
    <t>Линия</t>
  </si>
  <si>
    <t>Плотность</t>
  </si>
  <si>
    <t>Периметр</t>
  </si>
  <si>
    <t>Номинация "Салонный мужской маникюр "</t>
  </si>
  <si>
    <t>Дата_____________________________</t>
  </si>
  <si>
    <t>Подпись___________________________</t>
  </si>
  <si>
    <t>Оригинальность раскрытия темы</t>
  </si>
  <si>
    <t>Качество исполнения, чистота и аккуратность дизайна</t>
  </si>
  <si>
    <t>Степень сложности и разнообразие используемых техник</t>
  </si>
  <si>
    <t>Продольная арка</t>
  </si>
  <si>
    <t>Боковые стороны вид сбоку</t>
  </si>
  <si>
    <t>Боковые стороны вид со стороны ладони</t>
  </si>
  <si>
    <t>Поперечная арка вид с торца</t>
  </si>
  <si>
    <t>Торец</t>
  </si>
  <si>
    <t>Область кутикулы</t>
  </si>
  <si>
    <t>Гелевое покрытие</t>
  </si>
  <si>
    <t>Номинация “Идеальный градиент гелями-лаками”</t>
  </si>
  <si>
    <t>Лев</t>
  </si>
  <si>
    <t>Прав</t>
  </si>
  <si>
    <t>Качество, Чистота исполнения и аккуратность</t>
  </si>
  <si>
    <t>Покрытие</t>
  </si>
  <si>
    <t xml:space="preserve">Сложность </t>
  </si>
  <si>
    <t xml:space="preserve">Форма </t>
  </si>
  <si>
    <t>Вид снизу</t>
  </si>
  <si>
    <t>Поверхность</t>
  </si>
  <si>
    <t>Задний</t>
  </si>
  <si>
    <t>Номинация «Создание идеальной поверхности ногтевой пластины soak – off- гелями во флаконе»</t>
  </si>
  <si>
    <t>Покрытие Френч</t>
  </si>
  <si>
    <t>Роз</t>
  </si>
  <si>
    <t>Бел</t>
  </si>
  <si>
    <t>Финишное покрытие</t>
  </si>
  <si>
    <t>Номинация «Комбинированный маникюр»</t>
  </si>
  <si>
    <t>штраф</t>
  </si>
  <si>
    <t>Time Record French</t>
  </si>
  <si>
    <t>Время</t>
  </si>
  <si>
    <t>Длина белогофренча на менее 5 мм</t>
  </si>
  <si>
    <t>Форма квадрат</t>
  </si>
  <si>
    <t>Поперечная арка 30% и более</t>
  </si>
  <si>
    <t>Продольные арки одинаковые</t>
  </si>
  <si>
    <t>Глянец поверхности</t>
  </si>
  <si>
    <t>Бонусы</t>
  </si>
  <si>
    <t>80+</t>
  </si>
  <si>
    <t xml:space="preserve">Номер </t>
  </si>
  <si>
    <t>Качество, аккурантость и чистота дизайна</t>
  </si>
  <si>
    <t>Степень сложности рисунка и разнообразие техник</t>
  </si>
  <si>
    <t>Верхнее покрытие</t>
  </si>
  <si>
    <t>Френч</t>
  </si>
  <si>
    <t>Покрытие красным гелем</t>
  </si>
  <si>
    <t>Толщина в зоне кутикулы</t>
  </si>
  <si>
    <t>Форма (вид сверху)</t>
  </si>
  <si>
    <t>Прдольная арка</t>
  </si>
  <si>
    <t>Боковые стороны</t>
  </si>
  <si>
    <t>слева</t>
  </si>
  <si>
    <t>Форма (вид сбоку)</t>
  </si>
  <si>
    <t>Поперечная арка</t>
  </si>
  <si>
    <t>V- изгиб, 50% овала</t>
  </si>
  <si>
    <t>Конкейв - Конвекс</t>
  </si>
  <si>
    <t>Наивысшая точка по центру</t>
  </si>
  <si>
    <t>Торец, линия волоса</t>
  </si>
  <si>
    <t xml:space="preserve">Удлинение </t>
  </si>
  <si>
    <t>Отсутствие отслоек и мрамора</t>
  </si>
  <si>
    <t>Симметричность</t>
  </si>
  <si>
    <t>Оригинальность замысла</t>
  </si>
  <si>
    <t>Кауш</t>
  </si>
  <si>
    <t>Профи</t>
  </si>
  <si>
    <t>Клапша</t>
  </si>
  <si>
    <t>Золкина</t>
  </si>
  <si>
    <t>Левченко</t>
  </si>
  <si>
    <t>Балл</t>
  </si>
  <si>
    <t>Кравченко</t>
  </si>
  <si>
    <t>Место</t>
  </si>
  <si>
    <t>С бонусом</t>
  </si>
  <si>
    <t>Гринчишин</t>
  </si>
  <si>
    <t>Мальована</t>
  </si>
  <si>
    <t>Коваленко</t>
  </si>
  <si>
    <t>№</t>
  </si>
  <si>
    <t>студент</t>
  </si>
  <si>
    <t>Покрытие   1, 2 пальцы</t>
  </si>
  <si>
    <t>Луценко</t>
  </si>
  <si>
    <t>задний</t>
  </si>
  <si>
    <t>Амросієва</t>
  </si>
  <si>
    <t>прав</t>
  </si>
  <si>
    <t>лев</t>
  </si>
  <si>
    <t xml:space="preserve"> </t>
  </si>
  <si>
    <t>«Художественная роспись (в коробочках)» Тема «Лабиринты судьбы»</t>
  </si>
  <si>
    <t>Сакелари</t>
  </si>
  <si>
    <t>Бал</t>
  </si>
  <si>
    <t>Всього</t>
  </si>
  <si>
    <t>Місце</t>
  </si>
  <si>
    <t>Номінація  "Комерційний дизайн гель-лаком"</t>
  </si>
  <si>
    <t>ложе</t>
  </si>
  <si>
    <t xml:space="preserve">Поперечная арка </t>
  </si>
  <si>
    <t>место</t>
  </si>
  <si>
    <t>Художественная роспись. Тема "Мой любимый"</t>
  </si>
  <si>
    <t>Зона кутикули</t>
  </si>
  <si>
    <t>Аэрография в коробочке</t>
  </si>
  <si>
    <t>Судьи: Левченко, Кауш, Амросиева</t>
  </si>
  <si>
    <t>Амросиева</t>
  </si>
  <si>
    <t>Декорирование предмета</t>
  </si>
  <si>
    <t>Судьи: Клапша, Луценко, Левченко</t>
  </si>
  <si>
    <t>Студенты</t>
  </si>
  <si>
    <t>3D дизайн на одном типсе</t>
  </si>
  <si>
    <t>Судьи: Амросиева, Сакелари, Гринчишин</t>
  </si>
  <si>
    <t>Фантазийное моделирование на манекен - руке</t>
  </si>
  <si>
    <t>Судьи: Сакелари, кауш, Гринчишин</t>
  </si>
  <si>
    <t>Судьи: Сакелари, Амросиева, Коваленко</t>
  </si>
  <si>
    <t>Судьи: Луценко, Клапша, Кравченко</t>
  </si>
  <si>
    <t>Судьи: Левченко, Малеваная, Клапша</t>
  </si>
  <si>
    <t>Малеваная</t>
  </si>
  <si>
    <t>Педикюрные типсы</t>
  </si>
  <si>
    <t>Судьи: Кравченко, Левченко, Луценко</t>
  </si>
  <si>
    <t>Судьи: Малеваная, Коваленко, Сакелари</t>
  </si>
  <si>
    <t>Судьи: Клапша, Золкина, Кравченко</t>
  </si>
  <si>
    <t>Мастера</t>
  </si>
  <si>
    <t>Юниоры</t>
  </si>
  <si>
    <t>Судьи: Сакелари, Малеваная, коваленко</t>
  </si>
  <si>
    <t>Номинация "Салонный женский маникюр"</t>
  </si>
  <si>
    <t>Судьи: Сакелари, Малеваная, Стадник</t>
  </si>
  <si>
    <t>Стадник</t>
  </si>
  <si>
    <t>профи</t>
  </si>
  <si>
    <t>мастер</t>
  </si>
  <si>
    <t>юниор</t>
  </si>
  <si>
    <t>Судьи: Левченко, Коваленко, Клапша</t>
  </si>
  <si>
    <t>Моделирование ногтей  «Современный миндаль» + декоративный френч</t>
  </si>
  <si>
    <t>Куликовская</t>
  </si>
  <si>
    <t>Судьи: Клапша, Сакелари, Куликовская</t>
  </si>
  <si>
    <t>Судьи: Кравченко, Клапша, кауш</t>
  </si>
  <si>
    <t>Номинация « Современный  СТИЛЕТ»</t>
  </si>
  <si>
    <t>Судьи:</t>
  </si>
  <si>
    <t>Судьи: Луценко, Амросиева, Малеваная</t>
  </si>
  <si>
    <t>Судьи: Левченко, Стадник, Малеваная</t>
  </si>
  <si>
    <t>Аппаратный маникюр</t>
  </si>
  <si>
    <t>Судьи: Сакелари, Малеваная, Левченко</t>
  </si>
  <si>
    <t>Судьи: Стадник, Малеваная, Левченко</t>
  </si>
  <si>
    <t>матер</t>
  </si>
  <si>
    <t>Судьи: Сакелари, Клапша. Куликовская</t>
  </si>
  <si>
    <t>категория</t>
  </si>
  <si>
    <t>Мастер</t>
  </si>
  <si>
    <t>Судьи: Клапша, Кауш, Левченко</t>
  </si>
  <si>
    <t>Аэрография на ногтях.  Тема: «Готика и Романтизм»</t>
  </si>
  <si>
    <t>Судьи: Куликовская, Кауш, Амросиева</t>
  </si>
  <si>
    <t>Салонное покрытие ногтей гель-лаками</t>
  </si>
  <si>
    <t>Судьи: Левченко, Луценко, Кравченко, Коваленко</t>
  </si>
  <si>
    <t>Судьи: Сакелари, Малеваная, Амросиева</t>
  </si>
  <si>
    <t>Судьи: Клапша, Малеваная, гринчишин</t>
  </si>
  <si>
    <t>Судьи: Коваленко, Амросиева, кауш</t>
  </si>
  <si>
    <t>Постер, тема "кадр для Instagram"</t>
  </si>
  <si>
    <t>Судьи: Малеваная, Луценко, Левченко</t>
  </si>
  <si>
    <t>короткие</t>
  </si>
  <si>
    <t>Постер, тема "Свободная"</t>
  </si>
  <si>
    <t>Судья: Малеваная, луценко, Левченко</t>
  </si>
  <si>
    <t>длинные</t>
  </si>
  <si>
    <t>Всего</t>
  </si>
  <si>
    <t>Гелевый дизайн на 5 типсах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</si>
</sst>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b/>
      <u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/>
    <xf numFmtId="0" fontId="0" fillId="0" borderId="0" xfId="0" applyFill="1"/>
    <xf numFmtId="0" fontId="0" fillId="0" borderId="2" xfId="0" applyFill="1" applyBorder="1"/>
    <xf numFmtId="0" fontId="0" fillId="3" borderId="0" xfId="0" applyFill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18" xfId="0" applyBorder="1"/>
    <xf numFmtId="0" fontId="1" fillId="0" borderId="20" xfId="0" applyFont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textRotation="255" wrapText="1"/>
    </xf>
    <xf numFmtId="0" fontId="0" fillId="0" borderId="2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18" xfId="0" applyFill="1" applyBorder="1"/>
    <xf numFmtId="0" fontId="8" fillId="0" borderId="34" xfId="0" applyFont="1" applyBorder="1"/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8" fillId="0" borderId="0" xfId="0" applyFont="1" applyFill="1" applyBorder="1"/>
    <xf numFmtId="0" fontId="0" fillId="0" borderId="3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6" xfId="0" applyFill="1" applyBorder="1"/>
    <xf numFmtId="0" fontId="0" fillId="0" borderId="37" xfId="0" applyFill="1" applyBorder="1"/>
    <xf numFmtId="0" fontId="0" fillId="0" borderId="25" xfId="0" applyFill="1" applyBorder="1"/>
    <xf numFmtId="0" fontId="0" fillId="0" borderId="20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/>
    <xf numFmtId="0" fontId="0" fillId="0" borderId="2" xfId="0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/>
    <xf numFmtId="0" fontId="0" fillId="0" borderId="2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5" xfId="0" applyBorder="1" applyAlignment="1">
      <alignment horizontal="center"/>
    </xf>
    <xf numFmtId="0" fontId="0" fillId="0" borderId="2" xfId="0" applyFont="1" applyFill="1" applyBorder="1"/>
    <xf numFmtId="0" fontId="0" fillId="0" borderId="23" xfId="0" applyFill="1" applyBorder="1"/>
    <xf numFmtId="0" fontId="0" fillId="0" borderId="26" xfId="0" applyFill="1" applyBorder="1"/>
    <xf numFmtId="0" fontId="0" fillId="0" borderId="2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36" xfId="0" applyFont="1" applyFill="1" applyBorder="1"/>
    <xf numFmtId="0" fontId="0" fillId="0" borderId="23" xfId="0" applyFill="1" applyBorder="1" applyAlignment="1">
      <alignment horizontal="center" vertical="center" wrapText="1"/>
    </xf>
    <xf numFmtId="0" fontId="8" fillId="0" borderId="37" xfId="0" applyFont="1" applyFill="1" applyBorder="1"/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3" borderId="36" xfId="0" applyFill="1" applyBorder="1"/>
    <xf numFmtId="0" fontId="0" fillId="3" borderId="23" xfId="0" applyFill="1" applyBorder="1"/>
    <xf numFmtId="0" fontId="0" fillId="0" borderId="36" xfId="0" applyFill="1" applyBorder="1" applyAlignment="1">
      <alignment horizontal="center" vertical="center"/>
    </xf>
    <xf numFmtId="0" fontId="0" fillId="3" borderId="37" xfId="0" applyFill="1" applyBorder="1"/>
    <xf numFmtId="0" fontId="0" fillId="3" borderId="25" xfId="0" applyFill="1" applyBorder="1"/>
    <xf numFmtId="0" fontId="0" fillId="3" borderId="26" xfId="0" applyFill="1" applyBorder="1"/>
    <xf numFmtId="0" fontId="0" fillId="0" borderId="2" xfId="0" applyFont="1" applyBorder="1"/>
    <xf numFmtId="0" fontId="0" fillId="0" borderId="22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2" xfId="0" applyFont="1" applyFill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textRotation="28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textRotation="45" wrapText="1"/>
    </xf>
    <xf numFmtId="0" fontId="0" fillId="0" borderId="29" xfId="0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textRotation="90" wrapText="1"/>
    </xf>
    <xf numFmtId="0" fontId="0" fillId="0" borderId="32" xfId="0" applyFill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18" xfId="0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" fontId="1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16" fillId="0" borderId="2" xfId="0" applyFont="1" applyBorder="1" applyAlignment="1">
      <alignment horizontal="center"/>
    </xf>
    <xf numFmtId="0" fontId="17" fillId="0" borderId="2" xfId="0" applyFont="1" applyBorder="1"/>
    <xf numFmtId="0" fontId="3" fillId="0" borderId="0" xfId="0" applyFont="1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12" xfId="0" applyFont="1" applyBorder="1"/>
    <xf numFmtId="0" fontId="3" fillId="0" borderId="0" xfId="0" applyFont="1" applyBorder="1" applyAlignment="1">
      <alignment horizontal="center"/>
    </xf>
    <xf numFmtId="0" fontId="17" fillId="0" borderId="38" xfId="0" applyFont="1" applyFill="1" applyBorder="1"/>
    <xf numFmtId="0" fontId="0" fillId="0" borderId="0" xfId="0" applyFont="1" applyBorder="1"/>
    <xf numFmtId="0" fontId="0" fillId="0" borderId="0" xfId="0" applyFont="1" applyFill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49" xfId="0" applyFont="1" applyBorder="1" applyAlignment="1">
      <alignment horizontal="center" vertical="center" textRotation="90" wrapText="1"/>
    </xf>
    <xf numFmtId="0" fontId="16" fillId="0" borderId="44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textRotation="90" wrapText="1"/>
    </xf>
    <xf numFmtId="0" fontId="16" fillId="0" borderId="42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textRotation="90" wrapText="1"/>
    </xf>
    <xf numFmtId="0" fontId="16" fillId="0" borderId="29" xfId="0" applyFont="1" applyFill="1" applyBorder="1" applyAlignment="1">
      <alignment horizontal="center" vertical="center" textRotation="255" wrapText="1"/>
    </xf>
    <xf numFmtId="0" fontId="11" fillId="0" borderId="35" xfId="0" applyFont="1" applyBorder="1" applyAlignment="1">
      <alignment vertical="center" textRotation="255"/>
    </xf>
    <xf numFmtId="0" fontId="16" fillId="0" borderId="50" xfId="0" applyFont="1" applyBorder="1" applyAlignment="1">
      <alignment horizontal="center" vertical="center" textRotation="90" wrapText="1"/>
    </xf>
    <xf numFmtId="0" fontId="16" fillId="0" borderId="37" xfId="0" applyFont="1" applyBorder="1" applyAlignment="1">
      <alignment horizontal="center" vertical="center" textRotation="90" wrapText="1"/>
    </xf>
    <xf numFmtId="0" fontId="16" fillId="0" borderId="25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textRotation="90" wrapText="1"/>
    </xf>
    <xf numFmtId="0" fontId="16" fillId="0" borderId="52" xfId="0" applyFont="1" applyBorder="1" applyAlignment="1">
      <alignment horizontal="center" vertical="center" wrapText="1"/>
    </xf>
    <xf numFmtId="16" fontId="16" fillId="0" borderId="26" xfId="0" applyNumberFormat="1" applyFont="1" applyBorder="1" applyAlignment="1">
      <alignment horizontal="center" vertical="center" textRotation="90" wrapText="1"/>
    </xf>
    <xf numFmtId="0" fontId="16" fillId="0" borderId="53" xfId="0" applyFont="1" applyBorder="1" applyAlignment="1">
      <alignment horizontal="center" vertical="center" textRotation="90" wrapText="1"/>
    </xf>
    <xf numFmtId="0" fontId="16" fillId="0" borderId="54" xfId="0" applyFont="1" applyBorder="1" applyAlignment="1">
      <alignment horizontal="center" vertical="center" textRotation="90" wrapText="1"/>
    </xf>
    <xf numFmtId="0" fontId="16" fillId="0" borderId="32" xfId="0" applyFont="1" applyBorder="1" applyAlignment="1">
      <alignment horizontal="center" vertical="center" textRotation="90" wrapText="1"/>
    </xf>
    <xf numFmtId="0" fontId="16" fillId="0" borderId="25" xfId="0" applyFont="1" applyFill="1" applyBorder="1" applyAlignment="1">
      <alignment horizontal="center" vertical="center" textRotation="255" wrapText="1"/>
    </xf>
    <xf numFmtId="0" fontId="11" fillId="0" borderId="26" xfId="0" applyFont="1" applyBorder="1" applyAlignment="1">
      <alignment vertical="center" textRotation="255"/>
    </xf>
    <xf numFmtId="0" fontId="16" fillId="0" borderId="4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16" fillId="0" borderId="36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16" fillId="0" borderId="2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23" xfId="0" applyFont="1" applyFill="1" applyBorder="1"/>
    <xf numFmtId="0" fontId="17" fillId="0" borderId="23" xfId="0" applyFont="1" applyFill="1" applyBorder="1"/>
    <xf numFmtId="0" fontId="16" fillId="0" borderId="37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7" fillId="0" borderId="25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13" fillId="0" borderId="0" xfId="0" applyFont="1" applyFill="1"/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0" fillId="0" borderId="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7" fillId="0" borderId="0" xfId="0" applyFont="1"/>
    <xf numFmtId="0" fontId="7" fillId="0" borderId="13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textRotation="255" wrapText="1"/>
    </xf>
    <xf numFmtId="0" fontId="7" fillId="0" borderId="21" xfId="0" applyFont="1" applyBorder="1" applyAlignment="1">
      <alignment horizontal="center" vertical="center" textRotation="90"/>
    </xf>
    <xf numFmtId="0" fontId="7" fillId="0" borderId="14" xfId="0" applyFont="1" applyBorder="1"/>
    <xf numFmtId="0" fontId="0" fillId="0" borderId="4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29" xfId="0" applyFont="1" applyBorder="1"/>
    <xf numFmtId="0" fontId="0" fillId="0" borderId="29" xfId="0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7" fillId="0" borderId="16" xfId="0" applyFont="1" applyBorder="1"/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Border="1"/>
    <xf numFmtId="0" fontId="0" fillId="0" borderId="26" xfId="0" applyFont="1" applyBorder="1" applyAlignment="1">
      <alignment horizontal="center" vertical="center"/>
    </xf>
    <xf numFmtId="0" fontId="7" fillId="0" borderId="17" xfId="0" applyFont="1" applyFill="1" applyBorder="1"/>
    <xf numFmtId="0" fontId="0" fillId="0" borderId="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7" fillId="0" borderId="15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9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45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 textRotation="90" wrapText="1"/>
    </xf>
    <xf numFmtId="0" fontId="0" fillId="0" borderId="7" xfId="0" applyFill="1" applyBorder="1"/>
    <xf numFmtId="0" fontId="0" fillId="0" borderId="10" xfId="0" applyFill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4" xfId="0" applyFill="1" applyBorder="1"/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FF99"/>
      <color rgb="FF99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211667</xdr:colOff>
      <xdr:row>5</xdr:row>
      <xdr:rowOff>249767</xdr:rowOff>
    </xdr:from>
    <xdr:ext cx="184731" cy="264560"/>
    <xdr:sp macro="" textlink="">
      <xdr:nvSpPr>
        <xdr:cNvPr id="2" name="TextBox 1"/>
        <xdr:cNvSpPr txBox="1"/>
      </xdr:nvSpPr>
      <xdr:spPr>
        <a:xfrm>
          <a:off x="3086100" y="618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80" zoomScaleNormal="80" workbookViewId="0">
      <selection activeCell="K4" sqref="K4"/>
    </sheetView>
  </sheetViews>
  <sheetFormatPr defaultRowHeight="15.75" x14ac:dyDescent="0.25"/>
  <cols>
    <col min="1" max="1" width="8" style="176" customWidth="1"/>
    <col min="2" max="2" width="9.28515625" style="176" customWidth="1"/>
    <col min="3" max="3" width="9.140625" style="176" customWidth="1"/>
    <col min="4" max="4" width="12" style="176" customWidth="1"/>
    <col min="5" max="5" width="8.85546875" style="176" customWidth="1"/>
    <col min="6" max="6" width="7.85546875" style="176" customWidth="1"/>
    <col min="7" max="7" width="8" style="176" customWidth="1"/>
    <col min="8" max="8" width="9.85546875" style="176" customWidth="1"/>
    <col min="9" max="9" width="8.28515625" style="176" customWidth="1"/>
    <col min="10" max="10" width="8.5703125" style="176" customWidth="1"/>
    <col min="11" max="11" width="7.7109375" style="176" customWidth="1"/>
    <col min="12" max="12" width="9.7109375" style="176" customWidth="1"/>
    <col min="13" max="15" width="6.42578125" style="176" customWidth="1"/>
    <col min="16" max="16" width="8.42578125" style="176" customWidth="1"/>
    <col min="17" max="22" width="6.42578125" style="176" customWidth="1"/>
    <col min="23" max="23" width="7.7109375" style="176" customWidth="1"/>
    <col min="24" max="26" width="6.42578125" style="176" customWidth="1"/>
    <col min="27" max="27" width="9" style="176" customWidth="1"/>
    <col min="28" max="28" width="6.42578125" style="176" customWidth="1"/>
    <col min="29" max="16384" width="9.140625" style="176"/>
  </cols>
  <sheetData>
    <row r="1" spans="1:29" x14ac:dyDescent="0.25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9" ht="21" x14ac:dyDescent="0.35">
      <c r="A2" s="212" t="s">
        <v>0</v>
      </c>
      <c r="B2" s="212"/>
      <c r="C2" s="212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9" x14ac:dyDescent="0.25">
      <c r="A3" s="184"/>
      <c r="B3" s="184"/>
      <c r="C3" s="184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</row>
    <row r="4" spans="1:29" ht="19.5" customHeight="1" x14ac:dyDescent="0.3">
      <c r="A4" s="302" t="s">
        <v>188</v>
      </c>
      <c r="B4" s="302"/>
      <c r="C4" s="302"/>
      <c r="D4" s="302"/>
      <c r="E4" s="302"/>
      <c r="F4" s="302"/>
      <c r="G4" s="302"/>
      <c r="H4" s="302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</row>
    <row r="5" spans="1:29" x14ac:dyDescent="0.25">
      <c r="A5" s="184"/>
      <c r="B5" s="184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</row>
    <row r="6" spans="1:29" x14ac:dyDescent="0.25">
      <c r="A6" s="204"/>
      <c r="B6" s="204"/>
      <c r="C6" s="204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4"/>
      <c r="AA6" s="206"/>
    </row>
    <row r="7" spans="1:29" ht="78.75" x14ac:dyDescent="0.25">
      <c r="A7" s="189" t="s">
        <v>1</v>
      </c>
      <c r="B7" s="190" t="s">
        <v>2</v>
      </c>
      <c r="C7" s="191"/>
      <c r="D7" s="192"/>
      <c r="E7" s="189" t="s">
        <v>3</v>
      </c>
      <c r="F7" s="193" t="s">
        <v>4</v>
      </c>
      <c r="G7" s="193"/>
      <c r="H7" s="189" t="s">
        <v>5</v>
      </c>
      <c r="I7" s="189" t="s">
        <v>17</v>
      </c>
      <c r="J7" s="193" t="s">
        <v>6</v>
      </c>
      <c r="K7" s="193"/>
      <c r="L7" s="193"/>
      <c r="M7" s="193" t="s">
        <v>7</v>
      </c>
      <c r="N7" s="193"/>
      <c r="O7" s="193"/>
      <c r="P7" s="189" t="s">
        <v>8</v>
      </c>
      <c r="Q7" s="189" t="s">
        <v>9</v>
      </c>
      <c r="R7" s="189" t="s">
        <v>10</v>
      </c>
      <c r="S7" s="193" t="s">
        <v>11</v>
      </c>
      <c r="T7" s="193"/>
      <c r="U7" s="193"/>
      <c r="V7" s="193" t="s">
        <v>12</v>
      </c>
      <c r="W7" s="193"/>
      <c r="X7" s="193"/>
      <c r="Y7" s="189" t="s">
        <v>13</v>
      </c>
      <c r="Z7" s="189" t="s">
        <v>14</v>
      </c>
      <c r="AA7" s="187"/>
      <c r="AB7" s="188"/>
    </row>
    <row r="8" spans="1:29" ht="126" x14ac:dyDescent="0.25">
      <c r="A8" s="189"/>
      <c r="B8" s="189" t="s">
        <v>141</v>
      </c>
      <c r="C8" s="189" t="s">
        <v>142</v>
      </c>
      <c r="D8" s="189" t="s">
        <v>145</v>
      </c>
      <c r="E8" s="189" t="s">
        <v>50</v>
      </c>
      <c r="F8" s="189" t="s">
        <v>16</v>
      </c>
      <c r="G8" s="195" t="s">
        <v>51</v>
      </c>
      <c r="H8" s="189"/>
      <c r="I8" s="189"/>
      <c r="J8" s="189" t="s">
        <v>52</v>
      </c>
      <c r="K8" s="189" t="s">
        <v>53</v>
      </c>
      <c r="L8" s="189" t="s">
        <v>54</v>
      </c>
      <c r="M8" s="189" t="s">
        <v>55</v>
      </c>
      <c r="N8" s="189" t="s">
        <v>56</v>
      </c>
      <c r="O8" s="189" t="s">
        <v>57</v>
      </c>
      <c r="P8" s="189"/>
      <c r="Q8" s="189"/>
      <c r="R8" s="189"/>
      <c r="S8" s="189" t="s">
        <v>60</v>
      </c>
      <c r="T8" s="189" t="s">
        <v>61</v>
      </c>
      <c r="U8" s="189" t="s">
        <v>62</v>
      </c>
      <c r="V8" s="189"/>
      <c r="W8" s="189" t="s">
        <v>58</v>
      </c>
      <c r="X8" s="189" t="s">
        <v>59</v>
      </c>
      <c r="Y8" s="189"/>
      <c r="Z8" s="189"/>
      <c r="AA8" s="194" t="s">
        <v>24</v>
      </c>
    </row>
    <row r="9" spans="1:29" x14ac:dyDescent="0.25">
      <c r="A9" s="189"/>
      <c r="B9" s="190">
        <v>10</v>
      </c>
      <c r="C9" s="191"/>
      <c r="D9" s="192"/>
      <c r="E9" s="189">
        <v>5</v>
      </c>
      <c r="F9" s="189">
        <v>5</v>
      </c>
      <c r="G9" s="189">
        <v>5</v>
      </c>
      <c r="H9" s="189">
        <v>5</v>
      </c>
      <c r="I9" s="189">
        <v>5</v>
      </c>
      <c r="J9" s="189">
        <v>5</v>
      </c>
      <c r="K9" s="189">
        <v>5</v>
      </c>
      <c r="L9" s="189">
        <v>5</v>
      </c>
      <c r="M9" s="189">
        <v>5</v>
      </c>
      <c r="N9" s="189">
        <v>5</v>
      </c>
      <c r="O9" s="189">
        <v>5</v>
      </c>
      <c r="P9" s="189">
        <v>5</v>
      </c>
      <c r="Q9" s="189">
        <v>5</v>
      </c>
      <c r="R9" s="189">
        <v>5</v>
      </c>
      <c r="S9" s="189">
        <v>5</v>
      </c>
      <c r="T9" s="189">
        <v>5</v>
      </c>
      <c r="U9" s="189">
        <v>5</v>
      </c>
      <c r="V9" s="189">
        <v>5</v>
      </c>
      <c r="W9" s="189">
        <v>5</v>
      </c>
      <c r="X9" s="189">
        <v>5</v>
      </c>
      <c r="Y9" s="189">
        <v>5</v>
      </c>
      <c r="Z9" s="189">
        <v>5</v>
      </c>
      <c r="AA9" s="196"/>
    </row>
    <row r="10" spans="1:29" x14ac:dyDescent="0.25">
      <c r="A10" s="197"/>
      <c r="B10" s="197"/>
      <c r="C10" s="19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4">
        <v>115</v>
      </c>
    </row>
    <row r="11" spans="1:29" x14ac:dyDescent="0.25">
      <c r="A11" s="197"/>
      <c r="B11" s="197"/>
      <c r="C11" s="197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6"/>
      <c r="AB11" s="209"/>
      <c r="AC11" s="206"/>
    </row>
    <row r="12" spans="1:29" x14ac:dyDescent="0.25">
      <c r="A12" s="197"/>
      <c r="B12" s="197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6"/>
      <c r="AC12" s="206"/>
    </row>
    <row r="13" spans="1:29" x14ac:dyDescent="0.25">
      <c r="A13" s="197"/>
      <c r="B13" s="197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6"/>
      <c r="AB13" s="209"/>
      <c r="AC13" s="206"/>
    </row>
    <row r="14" spans="1:29" x14ac:dyDescent="0.25">
      <c r="A14" s="197"/>
      <c r="B14" s="197"/>
      <c r="C14" s="197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6"/>
      <c r="AB14" s="209"/>
      <c r="AC14" s="206"/>
    </row>
    <row r="15" spans="1:29" x14ac:dyDescent="0.25">
      <c r="A15" s="197"/>
      <c r="B15" s="197"/>
      <c r="C15" s="197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6"/>
    </row>
    <row r="16" spans="1:29" x14ac:dyDescent="0.25">
      <c r="A16" s="197"/>
      <c r="B16" s="197"/>
      <c r="C16" s="197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6"/>
    </row>
    <row r="17" spans="1:27" x14ac:dyDescent="0.25">
      <c r="A17" s="197"/>
      <c r="B17" s="197"/>
      <c r="C17" s="197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6"/>
    </row>
    <row r="18" spans="1:27" x14ac:dyDescent="0.25">
      <c r="A18" s="197"/>
      <c r="B18" s="197"/>
      <c r="C18" s="197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6"/>
    </row>
    <row r="19" spans="1:27" x14ac:dyDescent="0.25">
      <c r="Z19" s="199" t="s">
        <v>15</v>
      </c>
      <c r="AA19" s="207"/>
    </row>
    <row r="20" spans="1:27" x14ac:dyDescent="0.25">
      <c r="Y20" s="206"/>
      <c r="Z20" s="206"/>
      <c r="AA20" s="206"/>
    </row>
    <row r="21" spans="1:27" x14ac:dyDescent="0.25">
      <c r="Z21" s="208" t="s">
        <v>15</v>
      </c>
      <c r="AA21" s="206"/>
    </row>
  </sheetData>
  <mergeCells count="12">
    <mergeCell ref="A1:Z1"/>
    <mergeCell ref="A2:Z2"/>
    <mergeCell ref="D6:R6"/>
    <mergeCell ref="S6:Y6"/>
    <mergeCell ref="A4:H4"/>
    <mergeCell ref="B9:D9"/>
    <mergeCell ref="M7:O7"/>
    <mergeCell ref="S7:U7"/>
    <mergeCell ref="V7:X7"/>
    <mergeCell ref="F7:G7"/>
    <mergeCell ref="J7:L7"/>
    <mergeCell ref="B7:D7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activeCell="C23" sqref="C23"/>
    </sheetView>
  </sheetViews>
  <sheetFormatPr defaultRowHeight="15" x14ac:dyDescent="0.25"/>
  <cols>
    <col min="1" max="1" width="5.85546875" customWidth="1"/>
    <col min="2" max="2" width="10.85546875" style="14" customWidth="1"/>
    <col min="3" max="3" width="11.7109375" style="14" customWidth="1"/>
    <col min="4" max="4" width="13.42578125" style="14" customWidth="1"/>
    <col min="5" max="5" width="5.7109375" customWidth="1"/>
    <col min="6" max="6" width="5.85546875" style="14" customWidth="1"/>
    <col min="7" max="7" width="5.85546875" customWidth="1"/>
    <col min="8" max="8" width="8.7109375" style="14" customWidth="1"/>
    <col min="9" max="9" width="5.85546875" customWidth="1"/>
    <col min="10" max="10" width="5.85546875" style="14" customWidth="1"/>
    <col min="11" max="13" width="5.85546875" customWidth="1"/>
  </cols>
  <sheetData>
    <row r="2" spans="1:14" ht="21" x14ac:dyDescent="0.35">
      <c r="A2" s="175" t="s">
        <v>92</v>
      </c>
    </row>
    <row r="4" spans="1:14" ht="16.5" customHeight="1" x14ac:dyDescent="0.25">
      <c r="A4" t="s">
        <v>206</v>
      </c>
      <c r="D4" s="71"/>
    </row>
    <row r="6" spans="1:14" ht="68.45" customHeight="1" x14ac:dyDescent="0.25">
      <c r="A6" s="309" t="s">
        <v>1</v>
      </c>
      <c r="B6" s="310" t="s">
        <v>2</v>
      </c>
      <c r="C6" s="310"/>
      <c r="D6" s="310"/>
      <c r="E6" s="311" t="s">
        <v>35</v>
      </c>
      <c r="F6" s="311"/>
      <c r="G6" s="311" t="s">
        <v>95</v>
      </c>
      <c r="H6" s="311"/>
      <c r="I6" s="309" t="s">
        <v>96</v>
      </c>
      <c r="J6" s="312" t="s">
        <v>97</v>
      </c>
      <c r="K6" s="312"/>
      <c r="L6" s="309" t="s">
        <v>24</v>
      </c>
      <c r="M6" s="196"/>
      <c r="N6" s="176"/>
    </row>
    <row r="7" spans="1:14" ht="36.4" customHeight="1" x14ac:dyDescent="0.25">
      <c r="A7" s="313"/>
      <c r="B7" s="314" t="s">
        <v>143</v>
      </c>
      <c r="C7" s="314" t="s">
        <v>194</v>
      </c>
      <c r="D7" s="314" t="s">
        <v>184</v>
      </c>
      <c r="E7" s="309" t="s">
        <v>93</v>
      </c>
      <c r="F7" s="315" t="s">
        <v>94</v>
      </c>
      <c r="G7" s="316" t="s">
        <v>93</v>
      </c>
      <c r="H7" s="315" t="s">
        <v>157</v>
      </c>
      <c r="I7" s="313"/>
      <c r="J7" s="315" t="s">
        <v>158</v>
      </c>
      <c r="K7" s="309" t="s">
        <v>157</v>
      </c>
      <c r="L7" s="313"/>
      <c r="M7" s="196"/>
      <c r="N7" s="176"/>
    </row>
    <row r="8" spans="1:14" s="14" customFormat="1" ht="15.75" x14ac:dyDescent="0.25">
      <c r="A8" s="314"/>
      <c r="B8" s="310">
        <v>10</v>
      </c>
      <c r="C8" s="310"/>
      <c r="D8" s="310"/>
      <c r="E8" s="314">
        <v>10</v>
      </c>
      <c r="F8" s="314">
        <v>10</v>
      </c>
      <c r="G8" s="314">
        <v>10</v>
      </c>
      <c r="H8" s="314">
        <v>10</v>
      </c>
      <c r="I8" s="314">
        <v>10</v>
      </c>
      <c r="J8" s="314">
        <v>10</v>
      </c>
      <c r="K8" s="314">
        <v>10</v>
      </c>
      <c r="L8" s="314">
        <v>80</v>
      </c>
      <c r="M8" s="245"/>
      <c r="N8" s="248"/>
    </row>
    <row r="9" spans="1:14" s="14" customFormat="1" ht="15.75" x14ac:dyDescent="0.25">
      <c r="A9" s="314">
        <v>2</v>
      </c>
      <c r="B9" s="314">
        <v>10</v>
      </c>
      <c r="C9" s="314">
        <v>9</v>
      </c>
      <c r="D9" s="314">
        <v>9</v>
      </c>
      <c r="E9" s="314">
        <v>9</v>
      </c>
      <c r="F9" s="314">
        <v>8</v>
      </c>
      <c r="G9" s="314">
        <v>9</v>
      </c>
      <c r="H9" s="314">
        <v>10</v>
      </c>
      <c r="I9" s="314">
        <v>10</v>
      </c>
      <c r="J9" s="314">
        <v>9</v>
      </c>
      <c r="K9" s="314">
        <v>10</v>
      </c>
      <c r="L9" s="314">
        <f>(B9+C9+D9)/3+E9+F9+G9+H9+I9+J9+K9</f>
        <v>74.333333333333343</v>
      </c>
      <c r="M9" s="314">
        <v>1</v>
      </c>
      <c r="N9" s="248"/>
    </row>
    <row r="10" spans="1:14" s="14" customFormat="1" ht="15.75" x14ac:dyDescent="0.25">
      <c r="A10" s="314">
        <v>3</v>
      </c>
      <c r="B10" s="314">
        <v>6</v>
      </c>
      <c r="C10" s="314">
        <v>6</v>
      </c>
      <c r="D10" s="314">
        <v>5</v>
      </c>
      <c r="E10" s="314">
        <v>7</v>
      </c>
      <c r="F10" s="314">
        <v>6</v>
      </c>
      <c r="G10" s="314">
        <v>4</v>
      </c>
      <c r="H10" s="314">
        <v>5</v>
      </c>
      <c r="I10" s="314">
        <v>6</v>
      </c>
      <c r="J10" s="314">
        <v>7</v>
      </c>
      <c r="K10" s="314">
        <v>6</v>
      </c>
      <c r="L10" s="314">
        <f t="shared" ref="L10:L14" si="0">(B10+C10+D10)/3+E10+F10+G10+H10+I10+J10+K10</f>
        <v>46.666666666666671</v>
      </c>
      <c r="M10" s="245"/>
      <c r="N10" s="248"/>
    </row>
    <row r="11" spans="1:14" s="14" customFormat="1" ht="15.75" x14ac:dyDescent="0.25">
      <c r="A11" s="314">
        <v>4</v>
      </c>
      <c r="B11" s="314">
        <v>8</v>
      </c>
      <c r="C11" s="314">
        <v>7</v>
      </c>
      <c r="D11" s="314">
        <v>7</v>
      </c>
      <c r="E11" s="314">
        <v>7</v>
      </c>
      <c r="F11" s="314">
        <v>7</v>
      </c>
      <c r="G11" s="314">
        <v>4</v>
      </c>
      <c r="H11" s="314">
        <v>7</v>
      </c>
      <c r="I11" s="314">
        <v>9</v>
      </c>
      <c r="J11" s="314">
        <v>8</v>
      </c>
      <c r="K11" s="314">
        <v>8</v>
      </c>
      <c r="L11" s="314">
        <f t="shared" si="0"/>
        <v>57.333333333333329</v>
      </c>
      <c r="M11" s="314">
        <v>3</v>
      </c>
      <c r="N11" s="248"/>
    </row>
    <row r="12" spans="1:14" s="14" customFormat="1" ht="15.75" x14ac:dyDescent="0.25">
      <c r="A12" s="314">
        <v>6</v>
      </c>
      <c r="B12" s="314">
        <v>5</v>
      </c>
      <c r="C12" s="314">
        <v>5</v>
      </c>
      <c r="D12" s="314">
        <v>5</v>
      </c>
      <c r="E12" s="314">
        <v>7</v>
      </c>
      <c r="F12" s="314">
        <v>5</v>
      </c>
      <c r="G12" s="314">
        <v>3</v>
      </c>
      <c r="H12" s="314">
        <v>5</v>
      </c>
      <c r="I12" s="314">
        <v>5</v>
      </c>
      <c r="J12" s="314">
        <v>5</v>
      </c>
      <c r="K12" s="314">
        <v>6</v>
      </c>
      <c r="L12" s="314">
        <f t="shared" si="0"/>
        <v>41</v>
      </c>
      <c r="M12" s="314"/>
      <c r="N12" s="248"/>
    </row>
    <row r="13" spans="1:14" s="14" customFormat="1" ht="15.75" x14ac:dyDescent="0.25">
      <c r="A13" s="314">
        <v>7</v>
      </c>
      <c r="B13" s="314">
        <v>5</v>
      </c>
      <c r="C13" s="314">
        <v>4</v>
      </c>
      <c r="D13" s="314">
        <v>4</v>
      </c>
      <c r="E13" s="314">
        <v>5</v>
      </c>
      <c r="F13" s="314">
        <v>5</v>
      </c>
      <c r="G13" s="314">
        <v>2</v>
      </c>
      <c r="H13" s="314">
        <v>2</v>
      </c>
      <c r="I13" s="314">
        <v>4</v>
      </c>
      <c r="J13" s="314">
        <v>5</v>
      </c>
      <c r="K13" s="314">
        <v>4</v>
      </c>
      <c r="L13" s="314">
        <f t="shared" si="0"/>
        <v>31.333333333333332</v>
      </c>
      <c r="M13" s="245"/>
      <c r="N13" s="248"/>
    </row>
    <row r="14" spans="1:14" s="14" customFormat="1" ht="15.75" x14ac:dyDescent="0.25">
      <c r="A14" s="314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>
        <f t="shared" si="0"/>
        <v>0</v>
      </c>
      <c r="M14" s="245"/>
      <c r="N14" s="248"/>
    </row>
    <row r="15" spans="1:14" ht="15.75" x14ac:dyDescent="0.25">
      <c r="A15" s="313"/>
      <c r="B15" s="314"/>
      <c r="C15" s="314"/>
      <c r="D15" s="314"/>
      <c r="E15" s="313"/>
      <c r="F15" s="314"/>
      <c r="G15" s="313"/>
      <c r="H15" s="314"/>
      <c r="I15" s="313"/>
      <c r="J15" s="314"/>
      <c r="K15" s="313"/>
      <c r="L15" s="313"/>
      <c r="M15" s="196"/>
      <c r="N15" s="176"/>
    </row>
    <row r="16" spans="1:14" ht="15.75" x14ac:dyDescent="0.25">
      <c r="A16" s="313"/>
      <c r="B16" s="314"/>
      <c r="C16" s="314"/>
      <c r="D16" s="314"/>
      <c r="E16" s="313"/>
      <c r="F16" s="314"/>
      <c r="G16" s="313"/>
      <c r="H16" s="314"/>
      <c r="I16" s="313"/>
      <c r="J16" s="314"/>
      <c r="K16" s="313"/>
      <c r="L16" s="313"/>
      <c r="M16" s="196"/>
      <c r="N16" s="176"/>
    </row>
    <row r="17" spans="1:14" ht="15.75" x14ac:dyDescent="0.25">
      <c r="A17" s="176"/>
      <c r="B17" s="248"/>
      <c r="C17" s="248"/>
      <c r="D17" s="248"/>
      <c r="E17" s="176"/>
      <c r="F17" s="248"/>
      <c r="G17" s="176"/>
      <c r="H17" s="248"/>
      <c r="I17" s="176"/>
      <c r="J17" s="248"/>
      <c r="K17" s="176"/>
      <c r="L17" s="176"/>
      <c r="M17" s="176"/>
      <c r="N17" s="176"/>
    </row>
  </sheetData>
  <mergeCells count="5">
    <mergeCell ref="B6:D6"/>
    <mergeCell ref="E6:F6"/>
    <mergeCell ref="G6:H6"/>
    <mergeCell ref="J6:K6"/>
    <mergeCell ref="B8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workbookViewId="0">
      <selection activeCell="K3" sqref="K3"/>
    </sheetView>
  </sheetViews>
  <sheetFormatPr defaultRowHeight="15" x14ac:dyDescent="0.25"/>
  <cols>
    <col min="2" max="2" width="9" style="23"/>
    <col min="3" max="3" width="10.7109375" style="23" customWidth="1"/>
    <col min="4" max="4" width="11.140625" style="2" customWidth="1"/>
    <col min="5" max="5" width="10.85546875" style="23" customWidth="1"/>
    <col min="6" max="7" width="9" style="23"/>
    <col min="8" max="9" width="9" style="2"/>
    <col min="10" max="12" width="9" style="23"/>
    <col min="13" max="13" width="9" style="2"/>
    <col min="14" max="14" width="9" style="29"/>
    <col min="15" max="15" width="11.5703125" bestFit="1" customWidth="1"/>
    <col min="16" max="16" width="9" style="23"/>
  </cols>
  <sheetData>
    <row r="2" spans="1:16" ht="20.25" customHeight="1" x14ac:dyDescent="0.35">
      <c r="A2" s="175" t="s">
        <v>207</v>
      </c>
      <c r="F2" s="75"/>
    </row>
    <row r="3" spans="1:16" ht="15" customHeight="1" x14ac:dyDescent="0.35">
      <c r="A3" s="175"/>
      <c r="D3" s="76"/>
      <c r="F3" s="75"/>
      <c r="H3" s="76"/>
      <c r="I3" s="76"/>
      <c r="M3" s="76"/>
    </row>
    <row r="4" spans="1:16" ht="17.25" customHeight="1" x14ac:dyDescent="0.25">
      <c r="A4" s="176" t="s">
        <v>208</v>
      </c>
      <c r="D4" s="76"/>
      <c r="F4" s="75"/>
      <c r="H4" s="76"/>
      <c r="I4" s="76"/>
      <c r="M4" s="76"/>
    </row>
    <row r="6" spans="1:16" ht="28.7" customHeight="1" x14ac:dyDescent="0.25">
      <c r="A6" s="1"/>
      <c r="B6" s="19" t="s">
        <v>1</v>
      </c>
      <c r="C6" s="126" t="s">
        <v>2</v>
      </c>
      <c r="D6" s="127"/>
      <c r="E6" s="128"/>
      <c r="F6" s="125" t="s">
        <v>4</v>
      </c>
      <c r="G6" s="125" t="s">
        <v>98</v>
      </c>
      <c r="H6" s="123" t="s">
        <v>90</v>
      </c>
      <c r="I6" s="123" t="s">
        <v>99</v>
      </c>
      <c r="J6" s="123" t="s">
        <v>100</v>
      </c>
      <c r="K6" s="129" t="s">
        <v>33</v>
      </c>
      <c r="L6" s="129"/>
      <c r="M6" s="129"/>
      <c r="N6" s="123" t="s">
        <v>108</v>
      </c>
      <c r="O6" s="125" t="s">
        <v>24</v>
      </c>
      <c r="P6" s="140"/>
    </row>
    <row r="7" spans="1:16" ht="41.25" customHeight="1" x14ac:dyDescent="0.25">
      <c r="A7" s="1"/>
      <c r="B7" s="19"/>
      <c r="C7" s="65" t="s">
        <v>161</v>
      </c>
      <c r="D7" s="65" t="s">
        <v>184</v>
      </c>
      <c r="E7" s="65" t="s">
        <v>143</v>
      </c>
      <c r="F7" s="120"/>
      <c r="G7" s="120"/>
      <c r="H7" s="124"/>
      <c r="I7" s="124"/>
      <c r="J7" s="124"/>
      <c r="K7" s="19" t="s">
        <v>93</v>
      </c>
      <c r="L7" s="19" t="s">
        <v>94</v>
      </c>
      <c r="M7" s="19" t="s">
        <v>101</v>
      </c>
      <c r="N7" s="124"/>
      <c r="O7" s="120"/>
      <c r="P7" s="141"/>
    </row>
    <row r="8" spans="1:16" ht="20.25" customHeight="1" x14ac:dyDescent="0.25">
      <c r="A8" s="1"/>
      <c r="B8" s="19"/>
      <c r="C8" s="126">
        <v>10</v>
      </c>
      <c r="D8" s="127"/>
      <c r="E8" s="128"/>
      <c r="F8" s="19">
        <v>10</v>
      </c>
      <c r="G8" s="19">
        <v>10</v>
      </c>
      <c r="H8" s="65">
        <v>10</v>
      </c>
      <c r="I8" s="65">
        <v>10</v>
      </c>
      <c r="J8" s="19">
        <v>10</v>
      </c>
      <c r="K8" s="19">
        <v>10</v>
      </c>
      <c r="L8" s="19">
        <v>10</v>
      </c>
      <c r="M8" s="19">
        <v>10</v>
      </c>
      <c r="N8" s="68"/>
      <c r="O8" s="6">
        <v>90</v>
      </c>
      <c r="P8" s="9"/>
    </row>
    <row r="9" spans="1:16" s="14" customFormat="1" x14ac:dyDescent="0.25">
      <c r="A9" s="15" t="s">
        <v>152</v>
      </c>
      <c r="B9" s="7">
        <v>24</v>
      </c>
      <c r="C9" s="7">
        <v>9</v>
      </c>
      <c r="D9" s="66">
        <v>9</v>
      </c>
      <c r="E9" s="7">
        <v>9</v>
      </c>
      <c r="F9" s="7">
        <v>8</v>
      </c>
      <c r="G9" s="7">
        <v>8</v>
      </c>
      <c r="H9" s="66">
        <v>9</v>
      </c>
      <c r="I9" s="66">
        <v>9</v>
      </c>
      <c r="J9" s="7">
        <v>9</v>
      </c>
      <c r="K9" s="7">
        <v>7</v>
      </c>
      <c r="L9" s="7">
        <v>7</v>
      </c>
      <c r="M9" s="7">
        <v>8</v>
      </c>
      <c r="N9" s="33"/>
      <c r="O9" s="7">
        <f>(C9+D9+E9)/3+F9+G9+H9+I9+J9+K9+L9+M9-N9</f>
        <v>74</v>
      </c>
      <c r="P9" s="37">
        <v>1</v>
      </c>
    </row>
    <row r="10" spans="1:16" s="14" customFormat="1" ht="20.25" customHeight="1" x14ac:dyDescent="0.5">
      <c r="A10" s="15"/>
      <c r="B10" s="7">
        <v>25</v>
      </c>
      <c r="C10" s="7">
        <v>8</v>
      </c>
      <c r="D10" s="66">
        <v>7</v>
      </c>
      <c r="E10" s="7">
        <v>8</v>
      </c>
      <c r="F10" s="7">
        <v>7</v>
      </c>
      <c r="G10" s="7">
        <v>8</v>
      </c>
      <c r="H10" s="66">
        <v>8</v>
      </c>
      <c r="I10" s="66">
        <v>9</v>
      </c>
      <c r="J10" s="7">
        <v>7</v>
      </c>
      <c r="K10" s="7">
        <v>6</v>
      </c>
      <c r="L10" s="7">
        <v>6</v>
      </c>
      <c r="M10" s="7">
        <v>7</v>
      </c>
      <c r="N10" s="33"/>
      <c r="O10" s="7">
        <f t="shared" ref="O10:O33" si="0">(C10+D10+E10)/3+F10+G10+H10+I10+J10+K10+L10+M10-N10</f>
        <v>65.666666666666671</v>
      </c>
      <c r="P10" s="37">
        <v>3</v>
      </c>
    </row>
    <row r="11" spans="1:16" s="14" customFormat="1" ht="21" customHeight="1" x14ac:dyDescent="0.5">
      <c r="A11" s="15"/>
      <c r="B11" s="7">
        <v>28</v>
      </c>
      <c r="C11" s="7">
        <v>5</v>
      </c>
      <c r="D11" s="66">
        <v>5</v>
      </c>
      <c r="E11" s="7">
        <v>6</v>
      </c>
      <c r="F11" s="7">
        <v>6</v>
      </c>
      <c r="G11" s="7">
        <v>5</v>
      </c>
      <c r="H11" s="66">
        <v>6</v>
      </c>
      <c r="I11" s="66">
        <v>6</v>
      </c>
      <c r="J11" s="7">
        <v>6</v>
      </c>
      <c r="K11" s="7">
        <v>5</v>
      </c>
      <c r="L11" s="7">
        <v>5</v>
      </c>
      <c r="M11" s="7">
        <v>5</v>
      </c>
      <c r="N11" s="33"/>
      <c r="O11" s="7">
        <f t="shared" si="0"/>
        <v>49.333333333333329</v>
      </c>
      <c r="P11" s="37"/>
    </row>
    <row r="12" spans="1:16" s="14" customFormat="1" ht="19.5" customHeight="1" x14ac:dyDescent="0.5">
      <c r="A12" s="15"/>
      <c r="B12" s="7">
        <v>29</v>
      </c>
      <c r="C12" s="7">
        <v>7</v>
      </c>
      <c r="D12" s="66">
        <v>8</v>
      </c>
      <c r="E12" s="7">
        <v>7</v>
      </c>
      <c r="F12" s="7">
        <v>9</v>
      </c>
      <c r="G12" s="7">
        <v>9</v>
      </c>
      <c r="H12" s="66">
        <v>7</v>
      </c>
      <c r="I12" s="66">
        <v>8</v>
      </c>
      <c r="J12" s="7">
        <v>7</v>
      </c>
      <c r="K12" s="7">
        <v>6</v>
      </c>
      <c r="L12" s="7">
        <v>7</v>
      </c>
      <c r="M12" s="7">
        <v>6</v>
      </c>
      <c r="N12" s="33"/>
      <c r="O12" s="7">
        <f t="shared" si="0"/>
        <v>66.333333333333329</v>
      </c>
      <c r="P12" s="37">
        <v>2</v>
      </c>
    </row>
    <row r="13" spans="1:16" s="14" customFormat="1" ht="21.75" customHeight="1" x14ac:dyDescent="0.25">
      <c r="A13" s="15" t="s">
        <v>197</v>
      </c>
      <c r="B13" s="7">
        <v>18</v>
      </c>
      <c r="C13" s="7">
        <v>7</v>
      </c>
      <c r="D13" s="66">
        <v>7</v>
      </c>
      <c r="E13" s="7">
        <v>7</v>
      </c>
      <c r="F13" s="7">
        <v>7</v>
      </c>
      <c r="G13" s="7">
        <v>7</v>
      </c>
      <c r="H13" s="66">
        <v>7</v>
      </c>
      <c r="I13" s="66">
        <v>7</v>
      </c>
      <c r="J13" s="7">
        <v>8</v>
      </c>
      <c r="K13" s="7">
        <v>8</v>
      </c>
      <c r="L13" s="7">
        <v>7</v>
      </c>
      <c r="M13" s="7">
        <v>6</v>
      </c>
      <c r="N13" s="33"/>
      <c r="O13" s="7">
        <f t="shared" si="0"/>
        <v>64</v>
      </c>
      <c r="P13" s="37"/>
    </row>
    <row r="14" spans="1:16" s="14" customFormat="1" ht="21.75" customHeight="1" x14ac:dyDescent="0.5">
      <c r="A14" s="15"/>
      <c r="B14" s="7">
        <v>20</v>
      </c>
      <c r="C14" s="7">
        <v>9</v>
      </c>
      <c r="D14" s="66">
        <v>10</v>
      </c>
      <c r="E14" s="7">
        <v>10</v>
      </c>
      <c r="F14" s="7">
        <v>9</v>
      </c>
      <c r="G14" s="7">
        <v>9</v>
      </c>
      <c r="H14" s="66">
        <v>9</v>
      </c>
      <c r="I14" s="66">
        <v>9</v>
      </c>
      <c r="J14" s="7">
        <v>9</v>
      </c>
      <c r="K14" s="7">
        <v>8</v>
      </c>
      <c r="L14" s="7">
        <v>9</v>
      </c>
      <c r="M14" s="7">
        <v>8</v>
      </c>
      <c r="N14" s="33"/>
      <c r="O14" s="7">
        <f t="shared" si="0"/>
        <v>79.666666666666657</v>
      </c>
      <c r="P14" s="37">
        <v>1</v>
      </c>
    </row>
    <row r="15" spans="1:16" s="14" customFormat="1" ht="21.75" customHeight="1" x14ac:dyDescent="0.5">
      <c r="A15" s="15"/>
      <c r="B15" s="7">
        <v>21</v>
      </c>
      <c r="C15" s="7">
        <v>8</v>
      </c>
      <c r="D15" s="66">
        <v>8</v>
      </c>
      <c r="E15" s="7">
        <v>9</v>
      </c>
      <c r="F15" s="7">
        <v>9</v>
      </c>
      <c r="G15" s="7">
        <v>9</v>
      </c>
      <c r="H15" s="66">
        <v>8</v>
      </c>
      <c r="I15" s="66">
        <v>10</v>
      </c>
      <c r="J15" s="7">
        <v>9</v>
      </c>
      <c r="K15" s="7">
        <v>7</v>
      </c>
      <c r="L15" s="7">
        <v>6</v>
      </c>
      <c r="M15" s="7">
        <v>7</v>
      </c>
      <c r="N15" s="33">
        <v>1</v>
      </c>
      <c r="O15" s="7">
        <f t="shared" si="0"/>
        <v>72.333333333333343</v>
      </c>
      <c r="P15" s="37">
        <v>2</v>
      </c>
    </row>
    <row r="16" spans="1:16" s="14" customFormat="1" ht="20.25" customHeight="1" x14ac:dyDescent="0.5">
      <c r="A16" s="15"/>
      <c r="B16" s="7">
        <v>22</v>
      </c>
      <c r="C16" s="7">
        <v>6</v>
      </c>
      <c r="D16" s="66">
        <v>6</v>
      </c>
      <c r="E16" s="7">
        <v>8</v>
      </c>
      <c r="F16" s="7">
        <v>6</v>
      </c>
      <c r="G16" s="7">
        <v>7</v>
      </c>
      <c r="H16" s="66">
        <v>8</v>
      </c>
      <c r="I16" s="66">
        <v>9</v>
      </c>
      <c r="J16" s="7">
        <v>8</v>
      </c>
      <c r="K16" s="7">
        <v>7</v>
      </c>
      <c r="L16" s="7">
        <v>5</v>
      </c>
      <c r="M16" s="7">
        <v>6</v>
      </c>
      <c r="N16" s="33">
        <v>1</v>
      </c>
      <c r="O16" s="7">
        <f t="shared" si="0"/>
        <v>61.666666666666671</v>
      </c>
      <c r="P16" s="37"/>
    </row>
    <row r="17" spans="1:16" s="14" customFormat="1" ht="18" customHeight="1" x14ac:dyDescent="0.25">
      <c r="A17" s="15" t="s">
        <v>196</v>
      </c>
      <c r="B17" s="7">
        <v>9</v>
      </c>
      <c r="C17" s="7">
        <v>6</v>
      </c>
      <c r="D17" s="66">
        <v>6</v>
      </c>
      <c r="E17" s="69">
        <v>7</v>
      </c>
      <c r="F17" s="7">
        <v>7</v>
      </c>
      <c r="G17" s="7">
        <v>6</v>
      </c>
      <c r="H17" s="66">
        <v>7</v>
      </c>
      <c r="I17" s="66">
        <v>7</v>
      </c>
      <c r="J17" s="7">
        <v>7</v>
      </c>
      <c r="K17" s="7">
        <v>6</v>
      </c>
      <c r="L17" s="7">
        <v>7</v>
      </c>
      <c r="M17" s="7">
        <v>6</v>
      </c>
      <c r="N17" s="33">
        <v>1</v>
      </c>
      <c r="O17" s="7">
        <f t="shared" si="0"/>
        <v>58.333333333333329</v>
      </c>
      <c r="P17" s="37"/>
    </row>
    <row r="18" spans="1:16" s="14" customFormat="1" ht="20.25" customHeight="1" x14ac:dyDescent="0.5">
      <c r="A18" s="15"/>
      <c r="B18" s="7">
        <v>10</v>
      </c>
      <c r="C18" s="7">
        <v>6</v>
      </c>
      <c r="D18" s="66">
        <v>7</v>
      </c>
      <c r="E18" s="7">
        <v>7</v>
      </c>
      <c r="F18" s="7">
        <v>7</v>
      </c>
      <c r="G18" s="7">
        <v>7</v>
      </c>
      <c r="H18" s="66">
        <v>8</v>
      </c>
      <c r="I18" s="66">
        <v>8</v>
      </c>
      <c r="J18" s="7">
        <v>7</v>
      </c>
      <c r="K18" s="7">
        <v>6</v>
      </c>
      <c r="L18" s="7">
        <v>7</v>
      </c>
      <c r="M18" s="7">
        <v>6</v>
      </c>
      <c r="N18" s="33">
        <v>3</v>
      </c>
      <c r="O18" s="7">
        <f t="shared" si="0"/>
        <v>59.666666666666671</v>
      </c>
      <c r="P18" s="37"/>
    </row>
    <row r="19" spans="1:16" s="14" customFormat="1" ht="21.75" customHeight="1" x14ac:dyDescent="0.5">
      <c r="A19" s="15"/>
      <c r="B19" s="7">
        <v>11</v>
      </c>
      <c r="C19" s="7">
        <v>7</v>
      </c>
      <c r="D19" s="66">
        <v>6</v>
      </c>
      <c r="E19" s="7">
        <v>7</v>
      </c>
      <c r="F19" s="7">
        <v>7</v>
      </c>
      <c r="G19" s="7">
        <v>7</v>
      </c>
      <c r="H19" s="66">
        <v>7</v>
      </c>
      <c r="I19" s="66">
        <v>7</v>
      </c>
      <c r="J19" s="7">
        <v>7</v>
      </c>
      <c r="K19" s="7">
        <v>7</v>
      </c>
      <c r="L19" s="7">
        <v>6</v>
      </c>
      <c r="M19" s="7">
        <v>7</v>
      </c>
      <c r="N19" s="33"/>
      <c r="O19" s="7">
        <f t="shared" si="0"/>
        <v>61.666666666666671</v>
      </c>
      <c r="P19" s="37"/>
    </row>
    <row r="20" spans="1:16" s="14" customFormat="1" ht="19.5" customHeight="1" x14ac:dyDescent="0.5">
      <c r="A20" s="15"/>
      <c r="B20" s="7">
        <v>12</v>
      </c>
      <c r="C20" s="7">
        <v>8</v>
      </c>
      <c r="D20" s="66">
        <v>8</v>
      </c>
      <c r="E20" s="7">
        <v>8</v>
      </c>
      <c r="F20" s="7">
        <v>8</v>
      </c>
      <c r="G20" s="7">
        <v>8</v>
      </c>
      <c r="H20" s="66">
        <v>9</v>
      </c>
      <c r="I20" s="66">
        <v>8</v>
      </c>
      <c r="J20" s="7">
        <v>9</v>
      </c>
      <c r="K20" s="7">
        <v>7</v>
      </c>
      <c r="L20" s="7">
        <v>7</v>
      </c>
      <c r="M20" s="7">
        <v>8</v>
      </c>
      <c r="N20" s="33"/>
      <c r="O20" s="7">
        <f t="shared" si="0"/>
        <v>72</v>
      </c>
      <c r="P20" s="37"/>
    </row>
    <row r="21" spans="1:16" s="14" customFormat="1" ht="18" customHeight="1" x14ac:dyDescent="0.5">
      <c r="A21" s="15"/>
      <c r="B21" s="7">
        <v>13</v>
      </c>
      <c r="C21" s="7">
        <v>6</v>
      </c>
      <c r="D21" s="66">
        <v>6</v>
      </c>
      <c r="E21" s="7">
        <v>6</v>
      </c>
      <c r="F21" s="7">
        <v>7</v>
      </c>
      <c r="G21" s="7">
        <v>6</v>
      </c>
      <c r="H21" s="66">
        <v>7</v>
      </c>
      <c r="I21" s="66">
        <v>7</v>
      </c>
      <c r="J21" s="7">
        <v>7</v>
      </c>
      <c r="K21" s="7">
        <v>7</v>
      </c>
      <c r="L21" s="7">
        <v>6</v>
      </c>
      <c r="M21" s="7">
        <v>6</v>
      </c>
      <c r="N21" s="33"/>
      <c r="O21" s="7">
        <f t="shared" si="0"/>
        <v>59</v>
      </c>
      <c r="P21" s="37"/>
    </row>
    <row r="22" spans="1:16" s="14" customFormat="1" ht="19.5" customHeight="1" x14ac:dyDescent="0.5">
      <c r="A22" s="15"/>
      <c r="B22" s="7">
        <v>14</v>
      </c>
      <c r="C22" s="7">
        <v>8</v>
      </c>
      <c r="D22" s="66">
        <v>6</v>
      </c>
      <c r="E22" s="7">
        <v>7</v>
      </c>
      <c r="F22" s="7">
        <v>6</v>
      </c>
      <c r="G22" s="7">
        <v>5</v>
      </c>
      <c r="H22" s="66">
        <v>7</v>
      </c>
      <c r="I22" s="66">
        <v>8</v>
      </c>
      <c r="J22" s="7">
        <v>8</v>
      </c>
      <c r="K22" s="7">
        <v>7</v>
      </c>
      <c r="L22" s="7">
        <v>7</v>
      </c>
      <c r="M22" s="7">
        <v>6</v>
      </c>
      <c r="N22" s="33"/>
      <c r="O22" s="7">
        <f t="shared" si="0"/>
        <v>61</v>
      </c>
      <c r="P22" s="37"/>
    </row>
    <row r="23" spans="1:16" s="14" customFormat="1" ht="26.25" customHeight="1" x14ac:dyDescent="0.5">
      <c r="A23" s="15"/>
      <c r="B23" s="7">
        <v>15</v>
      </c>
      <c r="C23" s="7">
        <v>7</v>
      </c>
      <c r="D23" s="66">
        <v>6</v>
      </c>
      <c r="E23" s="7">
        <v>7</v>
      </c>
      <c r="F23" s="7">
        <v>7</v>
      </c>
      <c r="G23" s="7">
        <v>6</v>
      </c>
      <c r="H23" s="66">
        <v>7</v>
      </c>
      <c r="I23" s="66">
        <v>9</v>
      </c>
      <c r="J23" s="7">
        <v>9</v>
      </c>
      <c r="K23" s="7">
        <v>7</v>
      </c>
      <c r="L23" s="7">
        <v>7</v>
      </c>
      <c r="M23" s="7">
        <v>7</v>
      </c>
      <c r="N23" s="33"/>
      <c r="O23" s="7">
        <f t="shared" si="0"/>
        <v>65.666666666666671</v>
      </c>
      <c r="P23" s="37"/>
    </row>
    <row r="24" spans="1:16" s="14" customFormat="1" ht="21.75" customHeight="1" x14ac:dyDescent="0.5">
      <c r="A24" s="15"/>
      <c r="B24" s="37">
        <v>16</v>
      </c>
      <c r="C24" s="37">
        <v>6</v>
      </c>
      <c r="D24" s="57">
        <v>6</v>
      </c>
      <c r="E24" s="37">
        <v>7</v>
      </c>
      <c r="F24" s="37">
        <v>7</v>
      </c>
      <c r="G24" s="37">
        <v>7</v>
      </c>
      <c r="H24" s="57">
        <v>9</v>
      </c>
      <c r="I24" s="57">
        <v>9</v>
      </c>
      <c r="J24" s="37">
        <v>9</v>
      </c>
      <c r="K24" s="37">
        <v>7</v>
      </c>
      <c r="L24" s="37">
        <v>7</v>
      </c>
      <c r="M24" s="57">
        <v>6</v>
      </c>
      <c r="N24" s="36"/>
      <c r="O24" s="7">
        <f t="shared" si="0"/>
        <v>67.333333333333329</v>
      </c>
      <c r="P24" s="37">
        <v>3</v>
      </c>
    </row>
    <row r="25" spans="1:16" s="14" customFormat="1" ht="19.5" customHeight="1" x14ac:dyDescent="0.25">
      <c r="A25" s="15"/>
      <c r="B25" s="7">
        <v>17</v>
      </c>
      <c r="C25" s="37">
        <v>6</v>
      </c>
      <c r="D25" s="57">
        <v>6</v>
      </c>
      <c r="E25" s="37">
        <v>7</v>
      </c>
      <c r="F25" s="37">
        <v>6</v>
      </c>
      <c r="G25" s="37">
        <v>6</v>
      </c>
      <c r="H25" s="57">
        <v>8</v>
      </c>
      <c r="I25" s="57">
        <v>8</v>
      </c>
      <c r="J25" s="37">
        <v>8</v>
      </c>
      <c r="K25" s="37">
        <v>6</v>
      </c>
      <c r="L25" s="37">
        <v>7</v>
      </c>
      <c r="M25" s="57">
        <v>6</v>
      </c>
      <c r="N25" s="36"/>
      <c r="O25" s="7">
        <f t="shared" si="0"/>
        <v>61.333333333333329</v>
      </c>
      <c r="P25" s="37"/>
    </row>
    <row r="26" spans="1:16" s="14" customFormat="1" ht="21.75" customHeight="1" x14ac:dyDescent="0.25">
      <c r="A26" s="15"/>
      <c r="B26" s="7">
        <v>19</v>
      </c>
      <c r="C26" s="37">
        <v>9</v>
      </c>
      <c r="D26" s="57">
        <v>10</v>
      </c>
      <c r="E26" s="37">
        <v>10</v>
      </c>
      <c r="F26" s="37">
        <v>9</v>
      </c>
      <c r="G26" s="37">
        <v>9</v>
      </c>
      <c r="H26" s="57">
        <v>9</v>
      </c>
      <c r="I26" s="57">
        <v>9</v>
      </c>
      <c r="J26" s="37">
        <v>9</v>
      </c>
      <c r="K26" s="37">
        <v>7</v>
      </c>
      <c r="L26" s="37">
        <v>6</v>
      </c>
      <c r="M26" s="57">
        <v>8</v>
      </c>
      <c r="N26" s="36"/>
      <c r="O26" s="7">
        <f t="shared" si="0"/>
        <v>75.666666666666657</v>
      </c>
      <c r="P26" s="37">
        <v>1</v>
      </c>
    </row>
    <row r="27" spans="1:16" s="14" customFormat="1" ht="20.25" customHeight="1" x14ac:dyDescent="0.25">
      <c r="A27" s="15"/>
      <c r="B27" s="7">
        <v>26</v>
      </c>
      <c r="C27" s="37">
        <v>7</v>
      </c>
      <c r="D27" s="57">
        <v>9</v>
      </c>
      <c r="E27" s="37">
        <v>9</v>
      </c>
      <c r="F27" s="37">
        <v>8</v>
      </c>
      <c r="G27" s="37">
        <v>8</v>
      </c>
      <c r="H27" s="57">
        <v>9</v>
      </c>
      <c r="I27" s="57">
        <v>8</v>
      </c>
      <c r="J27" s="37">
        <v>9</v>
      </c>
      <c r="K27" s="37">
        <v>6</v>
      </c>
      <c r="L27" s="37">
        <v>7</v>
      </c>
      <c r="M27" s="57">
        <v>8</v>
      </c>
      <c r="N27" s="36"/>
      <c r="O27" s="7">
        <f t="shared" si="0"/>
        <v>71.333333333333343</v>
      </c>
      <c r="P27" s="37">
        <v>2</v>
      </c>
    </row>
    <row r="28" spans="1:16" s="14" customFormat="1" ht="21" customHeight="1" x14ac:dyDescent="0.25">
      <c r="A28" s="15" t="s">
        <v>195</v>
      </c>
      <c r="B28" s="7">
        <v>3</v>
      </c>
      <c r="C28" s="37">
        <v>6</v>
      </c>
      <c r="D28" s="57">
        <v>6</v>
      </c>
      <c r="E28" s="37">
        <v>9</v>
      </c>
      <c r="F28" s="37">
        <v>6</v>
      </c>
      <c r="G28" s="37">
        <v>6</v>
      </c>
      <c r="H28" s="57">
        <v>9</v>
      </c>
      <c r="I28" s="57">
        <v>10</v>
      </c>
      <c r="J28" s="37">
        <v>9</v>
      </c>
      <c r="K28" s="37">
        <v>6</v>
      </c>
      <c r="L28" s="37">
        <v>8</v>
      </c>
      <c r="M28" s="57">
        <v>6</v>
      </c>
      <c r="N28" s="36"/>
      <c r="O28" s="7">
        <f t="shared" si="0"/>
        <v>67</v>
      </c>
      <c r="P28" s="37"/>
    </row>
    <row r="29" spans="1:16" s="14" customFormat="1" ht="19.5" customHeight="1" x14ac:dyDescent="0.25">
      <c r="A29" s="15"/>
      <c r="B29" s="7">
        <v>4</v>
      </c>
      <c r="C29" s="37">
        <v>6</v>
      </c>
      <c r="D29" s="57">
        <v>7</v>
      </c>
      <c r="E29" s="37">
        <v>7</v>
      </c>
      <c r="F29" s="37">
        <v>7</v>
      </c>
      <c r="G29" s="37">
        <v>7</v>
      </c>
      <c r="H29" s="57">
        <v>6</v>
      </c>
      <c r="I29" s="57">
        <v>8</v>
      </c>
      <c r="J29" s="37">
        <v>8</v>
      </c>
      <c r="K29" s="37">
        <v>7</v>
      </c>
      <c r="L29" s="37">
        <v>7</v>
      </c>
      <c r="M29" s="57">
        <v>6</v>
      </c>
      <c r="N29" s="36"/>
      <c r="O29" s="7">
        <f t="shared" si="0"/>
        <v>62.666666666666671</v>
      </c>
      <c r="P29" s="37"/>
    </row>
    <row r="30" spans="1:16" s="14" customFormat="1" ht="19.5" customHeight="1" x14ac:dyDescent="0.25">
      <c r="A30" s="15"/>
      <c r="B30" s="7">
        <v>5</v>
      </c>
      <c r="C30" s="37">
        <v>6</v>
      </c>
      <c r="D30" s="57">
        <v>7</v>
      </c>
      <c r="E30" s="37">
        <v>8</v>
      </c>
      <c r="F30" s="37">
        <v>7</v>
      </c>
      <c r="G30" s="37">
        <v>7</v>
      </c>
      <c r="H30" s="57">
        <v>8</v>
      </c>
      <c r="I30" s="57">
        <v>9</v>
      </c>
      <c r="J30" s="37">
        <v>9</v>
      </c>
      <c r="K30" s="37">
        <v>6</v>
      </c>
      <c r="L30" s="37">
        <v>6</v>
      </c>
      <c r="M30" s="57">
        <v>6</v>
      </c>
      <c r="N30" s="36"/>
      <c r="O30" s="7">
        <f t="shared" si="0"/>
        <v>65</v>
      </c>
      <c r="P30" s="37"/>
    </row>
    <row r="31" spans="1:16" s="14" customFormat="1" ht="19.5" customHeight="1" x14ac:dyDescent="0.25">
      <c r="A31" s="15"/>
      <c r="B31" s="7">
        <v>6</v>
      </c>
      <c r="C31" s="37">
        <v>9</v>
      </c>
      <c r="D31" s="57">
        <v>7</v>
      </c>
      <c r="E31" s="37">
        <v>6</v>
      </c>
      <c r="F31" s="37">
        <v>8</v>
      </c>
      <c r="G31" s="37">
        <v>8</v>
      </c>
      <c r="H31" s="57">
        <v>7</v>
      </c>
      <c r="I31" s="57">
        <v>7</v>
      </c>
      <c r="J31" s="37">
        <v>9</v>
      </c>
      <c r="K31" s="37">
        <v>7</v>
      </c>
      <c r="L31" s="37">
        <v>8</v>
      </c>
      <c r="M31" s="57">
        <v>8</v>
      </c>
      <c r="N31" s="36"/>
      <c r="O31" s="7">
        <f t="shared" si="0"/>
        <v>69.333333333333329</v>
      </c>
      <c r="P31" s="37">
        <v>2</v>
      </c>
    </row>
    <row r="32" spans="1:16" s="14" customFormat="1" ht="18.75" customHeight="1" x14ac:dyDescent="0.25">
      <c r="A32" s="15"/>
      <c r="B32" s="7">
        <v>7</v>
      </c>
      <c r="C32" s="37">
        <v>8</v>
      </c>
      <c r="D32" s="57">
        <v>9</v>
      </c>
      <c r="E32" s="37">
        <v>7</v>
      </c>
      <c r="F32" s="37">
        <v>8</v>
      </c>
      <c r="G32" s="37">
        <v>9</v>
      </c>
      <c r="H32" s="57">
        <v>8</v>
      </c>
      <c r="I32" s="57">
        <v>8</v>
      </c>
      <c r="J32" s="37">
        <v>7</v>
      </c>
      <c r="K32" s="37">
        <v>7</v>
      </c>
      <c r="L32" s="37">
        <v>7</v>
      </c>
      <c r="M32" s="57">
        <v>6</v>
      </c>
      <c r="N32" s="36"/>
      <c r="O32" s="7">
        <f t="shared" si="0"/>
        <v>68</v>
      </c>
      <c r="P32" s="37">
        <v>3</v>
      </c>
    </row>
    <row r="33" spans="1:16" s="14" customFormat="1" ht="17.25" customHeight="1" x14ac:dyDescent="0.25">
      <c r="A33" s="15"/>
      <c r="B33" s="7">
        <v>8</v>
      </c>
      <c r="C33" s="37">
        <v>7</v>
      </c>
      <c r="D33" s="57">
        <v>8</v>
      </c>
      <c r="E33" s="37">
        <v>10</v>
      </c>
      <c r="F33" s="37">
        <v>8</v>
      </c>
      <c r="G33" s="37">
        <v>8</v>
      </c>
      <c r="H33" s="57">
        <v>10</v>
      </c>
      <c r="I33" s="57">
        <v>10</v>
      </c>
      <c r="J33" s="37">
        <v>10</v>
      </c>
      <c r="K33" s="37">
        <v>7</v>
      </c>
      <c r="L33" s="37">
        <v>7</v>
      </c>
      <c r="M33" s="57">
        <v>8</v>
      </c>
      <c r="N33" s="36">
        <v>3</v>
      </c>
      <c r="O33" s="7">
        <f t="shared" si="0"/>
        <v>73.333333333333343</v>
      </c>
      <c r="P33" s="37">
        <v>1</v>
      </c>
    </row>
    <row r="34" spans="1:16" s="14" customFormat="1" x14ac:dyDescent="0.25">
      <c r="A34" s="15"/>
      <c r="B34" s="37"/>
      <c r="C34" s="37"/>
      <c r="D34" s="57"/>
      <c r="E34" s="37"/>
      <c r="F34" s="37"/>
      <c r="G34" s="37"/>
      <c r="H34" s="57"/>
      <c r="I34" s="57"/>
      <c r="J34" s="37"/>
      <c r="K34" s="37"/>
      <c r="L34" s="37"/>
      <c r="M34" s="57"/>
      <c r="N34" s="36"/>
      <c r="O34" s="15"/>
      <c r="P34" s="37"/>
    </row>
  </sheetData>
  <mergeCells count="11">
    <mergeCell ref="O6:O7"/>
    <mergeCell ref="P6:P7"/>
    <mergeCell ref="K6:M6"/>
    <mergeCell ref="C6:E6"/>
    <mergeCell ref="C8:E8"/>
    <mergeCell ref="N6:N7"/>
    <mergeCell ref="F6:F7"/>
    <mergeCell ref="G6:G7"/>
    <mergeCell ref="H6:H7"/>
    <mergeCell ref="I6:I7"/>
    <mergeCell ref="J6:J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topLeftCell="A7" workbookViewId="0">
      <selection activeCell="B14" sqref="B14"/>
    </sheetView>
  </sheetViews>
  <sheetFormatPr defaultRowHeight="15" x14ac:dyDescent="0.25"/>
  <cols>
    <col min="2" max="3" width="9" style="23"/>
    <col min="4" max="4" width="10.85546875" style="23" customWidth="1"/>
    <col min="5" max="5" width="10.42578125" style="23" customWidth="1"/>
    <col min="6" max="7" width="9" style="23"/>
    <col min="8" max="12" width="9" style="69"/>
    <col min="13" max="13" width="9" style="23"/>
    <col min="14" max="14" width="11.140625" style="23" customWidth="1"/>
    <col min="15" max="15" width="9.85546875" style="23" customWidth="1"/>
  </cols>
  <sheetData>
    <row r="2" spans="1:17" ht="21" x14ac:dyDescent="0.35">
      <c r="A2" s="175" t="s">
        <v>102</v>
      </c>
      <c r="F2" s="75"/>
    </row>
    <row r="3" spans="1:17" ht="14.25" customHeight="1" x14ac:dyDescent="0.35">
      <c r="A3" s="175"/>
      <c r="F3" s="75"/>
    </row>
    <row r="4" spans="1:17" x14ac:dyDescent="0.25">
      <c r="A4" t="s">
        <v>209</v>
      </c>
    </row>
    <row r="6" spans="1:17" ht="28.7" customHeight="1" x14ac:dyDescent="0.25">
      <c r="A6" s="1"/>
      <c r="B6" s="19" t="s">
        <v>1</v>
      </c>
      <c r="C6" s="126" t="s">
        <v>2</v>
      </c>
      <c r="D6" s="127"/>
      <c r="E6" s="128"/>
      <c r="F6" s="125" t="s">
        <v>70</v>
      </c>
      <c r="G6" s="125" t="s">
        <v>4</v>
      </c>
      <c r="H6" s="142" t="s">
        <v>17</v>
      </c>
      <c r="I6" s="144" t="s">
        <v>85</v>
      </c>
      <c r="J6" s="144" t="s">
        <v>167</v>
      </c>
      <c r="K6" s="129" t="s">
        <v>103</v>
      </c>
      <c r="L6" s="129"/>
      <c r="M6" s="129"/>
      <c r="N6" s="125" t="s">
        <v>106</v>
      </c>
      <c r="O6" s="125" t="s">
        <v>23</v>
      </c>
      <c r="P6" s="125" t="s">
        <v>24</v>
      </c>
      <c r="Q6" s="125"/>
    </row>
    <row r="7" spans="1:17" ht="38.65" customHeight="1" x14ac:dyDescent="0.25">
      <c r="A7" s="1"/>
      <c r="B7" s="19"/>
      <c r="C7" s="19" t="s">
        <v>194</v>
      </c>
      <c r="D7" s="19" t="s">
        <v>184</v>
      </c>
      <c r="E7" s="19" t="s">
        <v>143</v>
      </c>
      <c r="F7" s="120"/>
      <c r="G7" s="120"/>
      <c r="H7" s="143"/>
      <c r="I7" s="145"/>
      <c r="J7" s="145"/>
      <c r="K7" s="7" t="s">
        <v>104</v>
      </c>
      <c r="L7" s="7" t="s">
        <v>105</v>
      </c>
      <c r="M7" s="19" t="s">
        <v>76</v>
      </c>
      <c r="N7" s="120"/>
      <c r="O7" s="120"/>
      <c r="P7" s="120"/>
      <c r="Q7" s="120"/>
    </row>
    <row r="8" spans="1:17" ht="14.45" x14ac:dyDescent="0.5">
      <c r="A8" s="1"/>
      <c r="B8" s="19"/>
      <c r="C8" s="126">
        <v>10</v>
      </c>
      <c r="D8" s="127"/>
      <c r="E8" s="128"/>
      <c r="F8" s="19">
        <v>5</v>
      </c>
      <c r="G8" s="19">
        <v>5</v>
      </c>
      <c r="H8" s="7">
        <v>5</v>
      </c>
      <c r="I8" s="7">
        <v>5</v>
      </c>
      <c r="J8" s="7">
        <v>5</v>
      </c>
      <c r="K8" s="7">
        <v>5</v>
      </c>
      <c r="L8" s="7">
        <v>5</v>
      </c>
      <c r="M8" s="19">
        <v>5</v>
      </c>
      <c r="N8" s="19">
        <v>5</v>
      </c>
      <c r="O8" s="19"/>
      <c r="P8" s="6">
        <v>55</v>
      </c>
      <c r="Q8" s="6"/>
    </row>
    <row r="9" spans="1:17" s="14" customFormat="1" x14ac:dyDescent="0.25">
      <c r="A9" s="15" t="s">
        <v>195</v>
      </c>
      <c r="B9" s="7">
        <v>1</v>
      </c>
      <c r="C9" s="7">
        <v>7</v>
      </c>
      <c r="D9" s="7">
        <v>7</v>
      </c>
      <c r="E9" s="7">
        <v>7</v>
      </c>
      <c r="F9" s="7">
        <v>4</v>
      </c>
      <c r="G9" s="7">
        <v>4</v>
      </c>
      <c r="H9" s="7">
        <v>1</v>
      </c>
      <c r="I9" s="7">
        <v>1</v>
      </c>
      <c r="J9" s="7">
        <v>1</v>
      </c>
      <c r="K9" s="7">
        <v>5</v>
      </c>
      <c r="L9" s="7">
        <v>4</v>
      </c>
      <c r="M9" s="7">
        <v>4</v>
      </c>
      <c r="N9" s="7">
        <v>4</v>
      </c>
      <c r="O9" s="7"/>
      <c r="P9" s="7">
        <f>(C9+D9+E9)/3+F9+G9+H9+I9+J9+K9+L9+M9+N9</f>
        <v>35</v>
      </c>
      <c r="Q9" s="7"/>
    </row>
    <row r="10" spans="1:17" s="14" customFormat="1" ht="14.45" x14ac:dyDescent="0.5">
      <c r="A10" s="15"/>
      <c r="B10" s="7">
        <v>3</v>
      </c>
      <c r="C10" s="7">
        <v>6</v>
      </c>
      <c r="D10" s="7">
        <v>6</v>
      </c>
      <c r="E10" s="7">
        <v>6</v>
      </c>
      <c r="F10" s="7">
        <v>4</v>
      </c>
      <c r="G10" s="7">
        <v>4</v>
      </c>
      <c r="H10" s="7">
        <v>2</v>
      </c>
      <c r="I10" s="7">
        <v>2</v>
      </c>
      <c r="J10" s="7">
        <v>3</v>
      </c>
      <c r="K10" s="7">
        <v>5</v>
      </c>
      <c r="L10" s="7">
        <v>4</v>
      </c>
      <c r="M10" s="7">
        <v>3</v>
      </c>
      <c r="N10" s="7">
        <v>3</v>
      </c>
      <c r="O10" s="7"/>
      <c r="P10" s="7">
        <f t="shared" ref="P10:P26" si="0">(C10+D10+E10)/3+F10+G10+H10+I10+J10+K10+L10+M10+N10</f>
        <v>36</v>
      </c>
      <c r="Q10" s="7"/>
    </row>
    <row r="11" spans="1:17" s="14" customFormat="1" ht="16.5" customHeight="1" x14ac:dyDescent="0.5">
      <c r="A11" s="15"/>
      <c r="B11" s="7">
        <v>6</v>
      </c>
      <c r="C11" s="7">
        <v>5</v>
      </c>
      <c r="D11" s="7">
        <v>6</v>
      </c>
      <c r="E11" s="7">
        <v>6</v>
      </c>
      <c r="F11" s="7">
        <v>4</v>
      </c>
      <c r="G11" s="7">
        <v>4</v>
      </c>
      <c r="H11" s="7">
        <v>3</v>
      </c>
      <c r="I11" s="7">
        <v>3</v>
      </c>
      <c r="J11" s="7">
        <v>3</v>
      </c>
      <c r="K11" s="7">
        <v>5</v>
      </c>
      <c r="L11" s="7">
        <v>3</v>
      </c>
      <c r="M11" s="7">
        <v>3</v>
      </c>
      <c r="N11" s="7">
        <v>4</v>
      </c>
      <c r="O11" s="7"/>
      <c r="P11" s="7">
        <f t="shared" si="0"/>
        <v>37.666666666666671</v>
      </c>
      <c r="Q11" s="7"/>
    </row>
    <row r="12" spans="1:17" s="14" customFormat="1" ht="14.45" x14ac:dyDescent="0.5">
      <c r="A12" s="15"/>
      <c r="B12" s="7">
        <v>7</v>
      </c>
      <c r="C12" s="7">
        <v>8</v>
      </c>
      <c r="D12" s="7">
        <v>8</v>
      </c>
      <c r="E12" s="7">
        <v>9</v>
      </c>
      <c r="F12" s="7">
        <v>5</v>
      </c>
      <c r="G12" s="7">
        <v>5</v>
      </c>
      <c r="H12" s="7">
        <v>3</v>
      </c>
      <c r="I12" s="7">
        <v>3</v>
      </c>
      <c r="J12" s="7">
        <v>3</v>
      </c>
      <c r="K12" s="7">
        <v>4</v>
      </c>
      <c r="L12" s="7">
        <v>4</v>
      </c>
      <c r="M12" s="7">
        <v>4</v>
      </c>
      <c r="N12" s="7">
        <v>2</v>
      </c>
      <c r="O12" s="7"/>
      <c r="P12" s="7">
        <f t="shared" si="0"/>
        <v>41.333333333333336</v>
      </c>
      <c r="Q12" s="7">
        <v>3</v>
      </c>
    </row>
    <row r="13" spans="1:17" s="14" customFormat="1" ht="14.45" x14ac:dyDescent="0.5">
      <c r="A13" s="15"/>
      <c r="B13" s="7">
        <v>8</v>
      </c>
      <c r="C13" s="7">
        <v>4</v>
      </c>
      <c r="D13" s="7">
        <v>6</v>
      </c>
      <c r="E13" s="7">
        <v>5</v>
      </c>
      <c r="F13" s="7">
        <v>3</v>
      </c>
      <c r="G13" s="7">
        <v>3</v>
      </c>
      <c r="H13" s="7">
        <v>1</v>
      </c>
      <c r="I13" s="7">
        <v>1</v>
      </c>
      <c r="J13" s="7">
        <v>1</v>
      </c>
      <c r="K13" s="7">
        <v>3</v>
      </c>
      <c r="L13" s="7">
        <v>2</v>
      </c>
      <c r="M13" s="7">
        <v>4</v>
      </c>
      <c r="N13" s="7">
        <v>3</v>
      </c>
      <c r="O13" s="7"/>
      <c r="P13" s="7">
        <f t="shared" si="0"/>
        <v>26</v>
      </c>
      <c r="Q13" s="7"/>
    </row>
    <row r="14" spans="1:17" s="14" customFormat="1" ht="14.45" x14ac:dyDescent="0.5">
      <c r="A14" s="15"/>
      <c r="B14" s="7">
        <v>9</v>
      </c>
      <c r="C14" s="7">
        <v>5</v>
      </c>
      <c r="D14" s="7">
        <v>6</v>
      </c>
      <c r="E14" s="7">
        <v>7</v>
      </c>
      <c r="F14" s="7">
        <v>4</v>
      </c>
      <c r="G14" s="7">
        <v>4</v>
      </c>
      <c r="H14" s="7">
        <v>2</v>
      </c>
      <c r="I14" s="7">
        <v>2</v>
      </c>
      <c r="J14" s="7">
        <v>1</v>
      </c>
      <c r="K14" s="7">
        <v>4</v>
      </c>
      <c r="L14" s="7">
        <v>3</v>
      </c>
      <c r="M14" s="7">
        <v>3</v>
      </c>
      <c r="N14" s="7">
        <v>4</v>
      </c>
      <c r="O14" s="7"/>
      <c r="P14" s="7">
        <f t="shared" si="0"/>
        <v>33</v>
      </c>
      <c r="Q14" s="7"/>
    </row>
    <row r="15" spans="1:17" s="14" customFormat="1" ht="17.25" customHeight="1" x14ac:dyDescent="0.5">
      <c r="A15" s="15"/>
      <c r="B15" s="7">
        <v>10</v>
      </c>
      <c r="C15" s="7">
        <v>9</v>
      </c>
      <c r="D15" s="7">
        <v>10</v>
      </c>
      <c r="E15" s="7">
        <v>10</v>
      </c>
      <c r="F15" s="7">
        <v>5</v>
      </c>
      <c r="G15" s="7">
        <v>5</v>
      </c>
      <c r="H15" s="7">
        <v>4</v>
      </c>
      <c r="I15" s="7">
        <v>3</v>
      </c>
      <c r="J15" s="7">
        <v>4</v>
      </c>
      <c r="K15" s="7">
        <v>5</v>
      </c>
      <c r="L15" s="7">
        <v>4</v>
      </c>
      <c r="M15" s="7">
        <v>4</v>
      </c>
      <c r="N15" s="7">
        <v>5</v>
      </c>
      <c r="O15" s="7"/>
      <c r="P15" s="7">
        <f t="shared" si="0"/>
        <v>48.666666666666664</v>
      </c>
      <c r="Q15" s="7">
        <v>1</v>
      </c>
    </row>
    <row r="16" spans="1:17" s="14" customFormat="1" ht="14.45" x14ac:dyDescent="0.5">
      <c r="A16" s="15"/>
      <c r="B16" s="7">
        <v>11</v>
      </c>
      <c r="C16" s="7">
        <v>5</v>
      </c>
      <c r="D16" s="7">
        <v>7</v>
      </c>
      <c r="E16" s="7">
        <v>8</v>
      </c>
      <c r="F16" s="7">
        <v>4</v>
      </c>
      <c r="G16" s="7">
        <v>4</v>
      </c>
      <c r="H16" s="7">
        <v>1</v>
      </c>
      <c r="I16" s="7">
        <v>1</v>
      </c>
      <c r="J16" s="7">
        <v>1</v>
      </c>
      <c r="K16" s="7">
        <v>4</v>
      </c>
      <c r="L16" s="7">
        <v>4</v>
      </c>
      <c r="M16" s="7">
        <v>3</v>
      </c>
      <c r="N16" s="7">
        <v>4</v>
      </c>
      <c r="O16" s="7"/>
      <c r="P16" s="7">
        <f t="shared" si="0"/>
        <v>32.666666666666671</v>
      </c>
      <c r="Q16" s="7"/>
    </row>
    <row r="17" spans="1:17" s="14" customFormat="1" x14ac:dyDescent="0.25">
      <c r="A17" s="15" t="s">
        <v>152</v>
      </c>
      <c r="B17" s="7">
        <v>35</v>
      </c>
      <c r="C17" s="7">
        <v>8</v>
      </c>
      <c r="D17" s="7">
        <v>8</v>
      </c>
      <c r="E17" s="7">
        <v>9</v>
      </c>
      <c r="F17" s="7">
        <v>4</v>
      </c>
      <c r="G17" s="7">
        <v>4</v>
      </c>
      <c r="H17" s="7">
        <v>3</v>
      </c>
      <c r="I17" s="7">
        <v>2</v>
      </c>
      <c r="J17" s="7">
        <v>2</v>
      </c>
      <c r="K17" s="7">
        <v>4</v>
      </c>
      <c r="L17" s="7">
        <v>4</v>
      </c>
      <c r="M17" s="7">
        <v>4</v>
      </c>
      <c r="N17" s="7">
        <v>3</v>
      </c>
      <c r="O17" s="7"/>
      <c r="P17" s="7">
        <f t="shared" si="0"/>
        <v>38.333333333333336</v>
      </c>
      <c r="Q17" s="7">
        <v>2</v>
      </c>
    </row>
    <row r="18" spans="1:17" s="14" customFormat="1" ht="14.45" x14ac:dyDescent="0.5">
      <c r="A18" s="15"/>
      <c r="B18" s="7">
        <v>36</v>
      </c>
      <c r="C18" s="7">
        <v>9</v>
      </c>
      <c r="D18" s="7">
        <v>9</v>
      </c>
      <c r="E18" s="7">
        <v>10</v>
      </c>
      <c r="F18" s="7">
        <v>4</v>
      </c>
      <c r="G18" s="7">
        <v>4</v>
      </c>
      <c r="H18" s="7">
        <v>2</v>
      </c>
      <c r="I18" s="7">
        <v>3</v>
      </c>
      <c r="J18" s="7">
        <v>3</v>
      </c>
      <c r="K18" s="7">
        <v>5</v>
      </c>
      <c r="L18" s="7">
        <v>5</v>
      </c>
      <c r="M18" s="7">
        <v>4</v>
      </c>
      <c r="N18" s="7">
        <v>5</v>
      </c>
      <c r="O18" s="7"/>
      <c r="P18" s="7">
        <f t="shared" si="0"/>
        <v>44.333333333333336</v>
      </c>
      <c r="Q18" s="7">
        <v>1</v>
      </c>
    </row>
    <row r="19" spans="1:17" s="14" customFormat="1" ht="14.45" x14ac:dyDescent="0.5">
      <c r="A19" s="15"/>
      <c r="B19" s="7">
        <v>37</v>
      </c>
      <c r="C19" s="7">
        <v>6</v>
      </c>
      <c r="D19" s="7">
        <v>6</v>
      </c>
      <c r="E19" s="7">
        <v>6</v>
      </c>
      <c r="F19" s="7">
        <v>3</v>
      </c>
      <c r="G19" s="7">
        <v>3</v>
      </c>
      <c r="H19" s="7">
        <v>2</v>
      </c>
      <c r="I19" s="7">
        <v>1</v>
      </c>
      <c r="J19" s="7">
        <v>1</v>
      </c>
      <c r="K19" s="7">
        <v>3</v>
      </c>
      <c r="L19" s="7">
        <v>3</v>
      </c>
      <c r="M19" s="7">
        <v>2</v>
      </c>
      <c r="N19" s="7">
        <v>2</v>
      </c>
      <c r="O19" s="7"/>
      <c r="P19" s="7">
        <f t="shared" si="0"/>
        <v>26</v>
      </c>
      <c r="Q19" s="7"/>
    </row>
    <row r="20" spans="1:17" s="14" customFormat="1" ht="14.45" x14ac:dyDescent="0.5">
      <c r="A20" s="15"/>
      <c r="B20" s="7">
        <v>38</v>
      </c>
      <c r="C20" s="7">
        <v>5</v>
      </c>
      <c r="D20" s="7">
        <v>3</v>
      </c>
      <c r="E20" s="7">
        <v>5</v>
      </c>
      <c r="F20" s="7">
        <v>2</v>
      </c>
      <c r="G20" s="7">
        <v>3</v>
      </c>
      <c r="H20" s="7">
        <v>1</v>
      </c>
      <c r="I20" s="7">
        <v>1</v>
      </c>
      <c r="J20" s="7">
        <v>1</v>
      </c>
      <c r="K20" s="7">
        <v>3</v>
      </c>
      <c r="L20" s="7">
        <v>3</v>
      </c>
      <c r="M20" s="7">
        <v>2</v>
      </c>
      <c r="N20" s="7">
        <v>1</v>
      </c>
      <c r="O20" s="7"/>
      <c r="P20" s="7">
        <f t="shared" si="0"/>
        <v>21.333333333333332</v>
      </c>
      <c r="Q20" s="7"/>
    </row>
    <row r="21" spans="1:17" s="14" customFormat="1" ht="14.45" x14ac:dyDescent="0.5">
      <c r="A21" s="15"/>
      <c r="B21" s="7">
        <v>39</v>
      </c>
      <c r="C21" s="7">
        <v>5</v>
      </c>
      <c r="D21" s="7">
        <v>5</v>
      </c>
      <c r="E21" s="7">
        <v>5</v>
      </c>
      <c r="F21" s="7">
        <v>3</v>
      </c>
      <c r="G21" s="7">
        <v>3</v>
      </c>
      <c r="H21" s="7">
        <v>2</v>
      </c>
      <c r="I21" s="7">
        <v>2</v>
      </c>
      <c r="J21" s="7">
        <v>2</v>
      </c>
      <c r="K21" s="7">
        <v>2</v>
      </c>
      <c r="L21" s="7">
        <v>3</v>
      </c>
      <c r="M21" s="7">
        <v>2</v>
      </c>
      <c r="N21" s="7">
        <v>2</v>
      </c>
      <c r="O21" s="7"/>
      <c r="P21" s="7">
        <f t="shared" si="0"/>
        <v>26</v>
      </c>
      <c r="Q21" s="7"/>
    </row>
    <row r="22" spans="1:17" s="14" customFormat="1" ht="14.45" x14ac:dyDescent="0.5">
      <c r="A22" s="15"/>
      <c r="B22" s="7">
        <v>40</v>
      </c>
      <c r="C22" s="7">
        <v>7</v>
      </c>
      <c r="D22" s="7">
        <v>7</v>
      </c>
      <c r="E22" s="7">
        <v>8</v>
      </c>
      <c r="F22" s="7">
        <v>3</v>
      </c>
      <c r="G22" s="7">
        <v>4</v>
      </c>
      <c r="H22" s="7">
        <v>3</v>
      </c>
      <c r="I22" s="7">
        <v>2</v>
      </c>
      <c r="J22" s="7">
        <v>3</v>
      </c>
      <c r="K22" s="7">
        <v>3</v>
      </c>
      <c r="L22" s="7">
        <v>3</v>
      </c>
      <c r="M22" s="7">
        <v>3</v>
      </c>
      <c r="N22" s="7">
        <v>3</v>
      </c>
      <c r="O22" s="7"/>
      <c r="P22" s="7">
        <f t="shared" si="0"/>
        <v>34.333333333333329</v>
      </c>
      <c r="Q22" s="7">
        <v>3</v>
      </c>
    </row>
    <row r="23" spans="1:17" s="14" customFormat="1" ht="14.45" x14ac:dyDescent="0.5">
      <c r="A23" s="15"/>
      <c r="B23" s="7">
        <v>41</v>
      </c>
      <c r="C23" s="7">
        <v>2</v>
      </c>
      <c r="D23" s="7">
        <v>3</v>
      </c>
      <c r="E23" s="7">
        <v>4</v>
      </c>
      <c r="F23" s="7">
        <v>3</v>
      </c>
      <c r="G23" s="7">
        <v>3</v>
      </c>
      <c r="H23" s="7">
        <v>1</v>
      </c>
      <c r="I23" s="7">
        <v>1</v>
      </c>
      <c r="J23" s="7">
        <v>1</v>
      </c>
      <c r="K23" s="7">
        <v>2</v>
      </c>
      <c r="L23" s="7">
        <v>3</v>
      </c>
      <c r="M23" s="7">
        <v>3</v>
      </c>
      <c r="N23" s="7">
        <v>2</v>
      </c>
      <c r="O23" s="7"/>
      <c r="P23" s="7">
        <f t="shared" si="0"/>
        <v>22</v>
      </c>
      <c r="Q23" s="7"/>
    </row>
    <row r="24" spans="1:17" s="14" customFormat="1" ht="14.45" x14ac:dyDescent="0.5">
      <c r="A24" s="15"/>
      <c r="B24" s="7">
        <v>42</v>
      </c>
      <c r="C24" s="7">
        <v>2</v>
      </c>
      <c r="D24" s="7">
        <v>3</v>
      </c>
      <c r="E24" s="7">
        <v>4</v>
      </c>
      <c r="F24" s="7">
        <v>2</v>
      </c>
      <c r="G24" s="7">
        <v>2</v>
      </c>
      <c r="H24" s="7">
        <v>1</v>
      </c>
      <c r="I24" s="7">
        <v>1</v>
      </c>
      <c r="J24" s="7">
        <v>1</v>
      </c>
      <c r="K24" s="7">
        <v>2</v>
      </c>
      <c r="L24" s="7">
        <v>2</v>
      </c>
      <c r="M24" s="7">
        <v>2</v>
      </c>
      <c r="N24" s="7">
        <v>2</v>
      </c>
      <c r="O24" s="7"/>
      <c r="P24" s="7">
        <f t="shared" si="0"/>
        <v>18</v>
      </c>
      <c r="Q24" s="7"/>
    </row>
    <row r="25" spans="1:17" s="14" customFormat="1" ht="14.45" x14ac:dyDescent="0.5">
      <c r="A25" s="15"/>
      <c r="B25" s="7">
        <v>43</v>
      </c>
      <c r="C25" s="7">
        <v>2</v>
      </c>
      <c r="D25" s="7">
        <v>3</v>
      </c>
      <c r="E25" s="7">
        <v>3</v>
      </c>
      <c r="F25" s="7">
        <v>2</v>
      </c>
      <c r="G25" s="7">
        <v>2</v>
      </c>
      <c r="H25" s="7">
        <v>1</v>
      </c>
      <c r="I25" s="7">
        <v>1</v>
      </c>
      <c r="J25" s="7">
        <v>1</v>
      </c>
      <c r="K25" s="7">
        <v>2</v>
      </c>
      <c r="L25" s="7">
        <v>2</v>
      </c>
      <c r="M25" s="7">
        <v>2</v>
      </c>
      <c r="N25" s="7">
        <v>1</v>
      </c>
      <c r="O25" s="7"/>
      <c r="P25" s="7">
        <f t="shared" si="0"/>
        <v>16.666666666666664</v>
      </c>
      <c r="Q25" s="7"/>
    </row>
    <row r="26" spans="1:17" s="14" customFormat="1" ht="14.45" x14ac:dyDescent="0.5">
      <c r="A26" s="15"/>
      <c r="B26" s="7">
        <v>44</v>
      </c>
      <c r="C26" s="7">
        <v>4</v>
      </c>
      <c r="D26" s="7">
        <v>5</v>
      </c>
      <c r="E26" s="7">
        <v>5</v>
      </c>
      <c r="F26" s="7">
        <v>3</v>
      </c>
      <c r="G26" s="7">
        <v>3</v>
      </c>
      <c r="H26" s="7">
        <v>1</v>
      </c>
      <c r="I26" s="7">
        <v>1</v>
      </c>
      <c r="J26" s="7">
        <v>1</v>
      </c>
      <c r="K26" s="7">
        <v>2</v>
      </c>
      <c r="L26" s="7">
        <v>2</v>
      </c>
      <c r="M26" s="7">
        <v>3</v>
      </c>
      <c r="N26" s="7">
        <v>3</v>
      </c>
      <c r="O26" s="7"/>
      <c r="P26" s="7">
        <f t="shared" si="0"/>
        <v>23.666666666666668</v>
      </c>
      <c r="Q26" s="7"/>
    </row>
    <row r="27" spans="1:17" s="14" customFormat="1" x14ac:dyDescent="0.25">
      <c r="A27" s="15" t="s">
        <v>197</v>
      </c>
      <c r="B27" s="7">
        <v>26</v>
      </c>
      <c r="C27" s="7">
        <v>6</v>
      </c>
      <c r="D27" s="7">
        <v>7</v>
      </c>
      <c r="E27" s="7">
        <v>7</v>
      </c>
      <c r="F27" s="7">
        <v>3</v>
      </c>
      <c r="G27" s="7">
        <v>4</v>
      </c>
      <c r="H27" s="7">
        <v>3</v>
      </c>
      <c r="I27" s="7">
        <v>2</v>
      </c>
      <c r="J27" s="7">
        <v>1</v>
      </c>
      <c r="K27" s="7">
        <v>4</v>
      </c>
      <c r="L27" s="7">
        <v>4</v>
      </c>
      <c r="M27" s="7">
        <v>4</v>
      </c>
      <c r="N27" s="7">
        <v>5</v>
      </c>
      <c r="O27" s="7"/>
      <c r="P27" s="7">
        <f>(C27+D27+E27)/3+F27+G27+H27+I27+J27+K27+L27+M27+N27-O27</f>
        <v>36.666666666666671</v>
      </c>
      <c r="Q27" s="7"/>
    </row>
    <row r="28" spans="1:17" s="14" customFormat="1" ht="14.45" x14ac:dyDescent="0.5">
      <c r="A28" s="15"/>
      <c r="B28" s="7">
        <v>27</v>
      </c>
      <c r="C28" s="7">
        <v>7</v>
      </c>
      <c r="D28" s="7">
        <v>10</v>
      </c>
      <c r="E28" s="7">
        <v>9</v>
      </c>
      <c r="F28" s="7">
        <v>5</v>
      </c>
      <c r="G28" s="7">
        <v>5</v>
      </c>
      <c r="H28" s="7">
        <v>4</v>
      </c>
      <c r="I28" s="7">
        <v>3</v>
      </c>
      <c r="J28" s="7">
        <v>3</v>
      </c>
      <c r="K28" s="7">
        <v>5</v>
      </c>
      <c r="L28" s="7">
        <v>5</v>
      </c>
      <c r="M28" s="7">
        <v>4</v>
      </c>
      <c r="N28" s="7">
        <v>5</v>
      </c>
      <c r="O28" s="7">
        <v>1</v>
      </c>
      <c r="P28" s="7">
        <f t="shared" ref="P28:P45" si="1">(C28+D28+E28)/3+F28+G28+H28+I28+J28+K28+L28+M28+N28-O28</f>
        <v>46.666666666666664</v>
      </c>
      <c r="Q28" s="7">
        <v>2</v>
      </c>
    </row>
    <row r="29" spans="1:17" s="14" customFormat="1" ht="14.45" x14ac:dyDescent="0.5">
      <c r="A29" s="15"/>
      <c r="B29" s="7">
        <v>29</v>
      </c>
      <c r="C29" s="7">
        <v>9</v>
      </c>
      <c r="D29" s="7">
        <v>8</v>
      </c>
      <c r="E29" s="7">
        <v>10</v>
      </c>
      <c r="F29" s="7">
        <v>4</v>
      </c>
      <c r="G29" s="7">
        <v>5</v>
      </c>
      <c r="H29" s="7">
        <v>4</v>
      </c>
      <c r="I29" s="7">
        <v>5</v>
      </c>
      <c r="J29" s="7">
        <v>5</v>
      </c>
      <c r="K29" s="7">
        <v>5</v>
      </c>
      <c r="L29" s="7">
        <v>4</v>
      </c>
      <c r="M29" s="7">
        <v>4</v>
      </c>
      <c r="N29" s="7">
        <v>5</v>
      </c>
      <c r="O29" s="7"/>
      <c r="P29" s="7">
        <f t="shared" si="1"/>
        <v>50</v>
      </c>
      <c r="Q29" s="7">
        <v>1</v>
      </c>
    </row>
    <row r="30" spans="1:17" s="14" customFormat="1" ht="14.45" x14ac:dyDescent="0.5">
      <c r="A30" s="15"/>
      <c r="B30" s="7">
        <v>31</v>
      </c>
      <c r="C30" s="7">
        <v>8</v>
      </c>
      <c r="D30" s="7">
        <v>7</v>
      </c>
      <c r="E30" s="7">
        <v>7</v>
      </c>
      <c r="F30" s="7">
        <v>4</v>
      </c>
      <c r="G30" s="7">
        <v>3</v>
      </c>
      <c r="H30" s="7">
        <v>4</v>
      </c>
      <c r="I30" s="7">
        <v>4</v>
      </c>
      <c r="J30" s="7">
        <v>3</v>
      </c>
      <c r="K30" s="7">
        <v>5</v>
      </c>
      <c r="L30" s="7">
        <v>5</v>
      </c>
      <c r="M30" s="7">
        <v>5</v>
      </c>
      <c r="N30" s="7">
        <v>4</v>
      </c>
      <c r="O30" s="7"/>
      <c r="P30" s="7">
        <f t="shared" si="1"/>
        <v>44.333333333333329</v>
      </c>
      <c r="Q30" s="7">
        <v>3</v>
      </c>
    </row>
    <row r="31" spans="1:17" s="14" customFormat="1" ht="14.45" x14ac:dyDescent="0.5">
      <c r="A31" s="15"/>
      <c r="B31" s="7">
        <v>33</v>
      </c>
      <c r="C31" s="7">
        <v>5</v>
      </c>
      <c r="D31" s="7">
        <v>9</v>
      </c>
      <c r="E31" s="7">
        <v>8</v>
      </c>
      <c r="F31" s="7">
        <v>4</v>
      </c>
      <c r="G31" s="7">
        <v>5</v>
      </c>
      <c r="H31" s="7">
        <v>3</v>
      </c>
      <c r="I31" s="7">
        <v>3</v>
      </c>
      <c r="J31" s="7">
        <v>3</v>
      </c>
      <c r="K31" s="7">
        <v>5</v>
      </c>
      <c r="L31" s="7">
        <v>4</v>
      </c>
      <c r="M31" s="7">
        <v>4</v>
      </c>
      <c r="N31" s="7">
        <v>5</v>
      </c>
      <c r="O31" s="7"/>
      <c r="P31" s="7">
        <f t="shared" si="1"/>
        <v>43.333333333333329</v>
      </c>
      <c r="Q31" s="7"/>
    </row>
    <row r="32" spans="1:17" s="14" customFormat="1" x14ac:dyDescent="0.25">
      <c r="A32" s="15" t="s">
        <v>196</v>
      </c>
      <c r="B32" s="7">
        <v>12</v>
      </c>
      <c r="C32" s="7">
        <v>4</v>
      </c>
      <c r="D32" s="7">
        <v>5</v>
      </c>
      <c r="E32" s="7">
        <v>5</v>
      </c>
      <c r="F32" s="7">
        <v>2</v>
      </c>
      <c r="G32" s="7">
        <v>3</v>
      </c>
      <c r="H32" s="7">
        <v>2</v>
      </c>
      <c r="I32" s="7">
        <v>1</v>
      </c>
      <c r="J32" s="7">
        <v>1</v>
      </c>
      <c r="K32" s="7">
        <v>3</v>
      </c>
      <c r="L32" s="7">
        <v>3</v>
      </c>
      <c r="M32" s="7">
        <v>3</v>
      </c>
      <c r="N32" s="7">
        <v>3</v>
      </c>
      <c r="O32" s="7"/>
      <c r="P32" s="7">
        <f t="shared" si="1"/>
        <v>25.666666666666668</v>
      </c>
      <c r="Q32" s="7"/>
    </row>
    <row r="33" spans="1:17" s="14" customFormat="1" ht="14.45" x14ac:dyDescent="0.5">
      <c r="A33" s="15"/>
      <c r="B33" s="37">
        <v>13</v>
      </c>
      <c r="C33" s="37">
        <v>5</v>
      </c>
      <c r="D33" s="37">
        <v>6</v>
      </c>
      <c r="E33" s="37">
        <v>6</v>
      </c>
      <c r="F33" s="37">
        <v>3</v>
      </c>
      <c r="G33" s="37">
        <v>3</v>
      </c>
      <c r="H33" s="37">
        <v>1</v>
      </c>
      <c r="I33" s="37">
        <v>1</v>
      </c>
      <c r="J33" s="37">
        <v>1</v>
      </c>
      <c r="K33" s="37">
        <v>4</v>
      </c>
      <c r="L33" s="37">
        <v>3</v>
      </c>
      <c r="M33" s="37">
        <v>3</v>
      </c>
      <c r="N33" s="37">
        <v>4</v>
      </c>
      <c r="O33" s="37"/>
      <c r="P33" s="7">
        <f t="shared" si="1"/>
        <v>28.666666666666668</v>
      </c>
      <c r="Q33" s="15"/>
    </row>
    <row r="34" spans="1:17" s="14" customFormat="1" ht="14.45" x14ac:dyDescent="0.5">
      <c r="A34" s="15"/>
      <c r="B34" s="37">
        <v>14</v>
      </c>
      <c r="C34" s="37">
        <v>5</v>
      </c>
      <c r="D34" s="37">
        <v>5</v>
      </c>
      <c r="E34" s="37">
        <v>5</v>
      </c>
      <c r="F34" s="37">
        <v>3</v>
      </c>
      <c r="G34" s="37">
        <v>3</v>
      </c>
      <c r="H34" s="37">
        <v>2</v>
      </c>
      <c r="I34" s="37">
        <v>1</v>
      </c>
      <c r="J34" s="37">
        <v>2</v>
      </c>
      <c r="K34" s="37">
        <v>3</v>
      </c>
      <c r="L34" s="37">
        <v>3</v>
      </c>
      <c r="M34" s="37">
        <v>3</v>
      </c>
      <c r="N34" s="37">
        <v>1</v>
      </c>
      <c r="O34" s="37"/>
      <c r="P34" s="7">
        <f t="shared" si="1"/>
        <v>26</v>
      </c>
      <c r="Q34" s="15"/>
    </row>
    <row r="35" spans="1:17" s="14" customFormat="1" ht="14.45" x14ac:dyDescent="0.5">
      <c r="A35" s="15"/>
      <c r="B35" s="37">
        <v>15</v>
      </c>
      <c r="C35" s="37">
        <v>6</v>
      </c>
      <c r="D35" s="37">
        <v>6</v>
      </c>
      <c r="E35" s="37">
        <v>7</v>
      </c>
      <c r="F35" s="37">
        <v>4</v>
      </c>
      <c r="G35" s="37">
        <v>4</v>
      </c>
      <c r="H35" s="37">
        <v>1</v>
      </c>
      <c r="I35" s="37">
        <v>1</v>
      </c>
      <c r="J35" s="37">
        <v>1</v>
      </c>
      <c r="K35" s="37">
        <v>4</v>
      </c>
      <c r="L35" s="37">
        <v>3</v>
      </c>
      <c r="M35" s="37">
        <v>3</v>
      </c>
      <c r="N35" s="37">
        <v>5</v>
      </c>
      <c r="O35" s="37"/>
      <c r="P35" s="7">
        <f t="shared" si="1"/>
        <v>32.333333333333329</v>
      </c>
      <c r="Q35" s="15"/>
    </row>
    <row r="36" spans="1:17" s="14" customFormat="1" ht="14.45" x14ac:dyDescent="0.5">
      <c r="A36" s="15"/>
      <c r="B36" s="37">
        <v>16</v>
      </c>
      <c r="C36" s="37">
        <v>5</v>
      </c>
      <c r="D36" s="37">
        <v>6</v>
      </c>
      <c r="E36" s="37">
        <v>6</v>
      </c>
      <c r="F36" s="37">
        <v>3</v>
      </c>
      <c r="G36" s="37">
        <v>4</v>
      </c>
      <c r="H36" s="37">
        <v>2</v>
      </c>
      <c r="I36" s="37">
        <v>1</v>
      </c>
      <c r="J36" s="37">
        <v>2</v>
      </c>
      <c r="K36" s="37">
        <v>4</v>
      </c>
      <c r="L36" s="37">
        <v>3</v>
      </c>
      <c r="M36" s="37">
        <v>3</v>
      </c>
      <c r="N36" s="37">
        <v>4</v>
      </c>
      <c r="O36" s="37">
        <v>1</v>
      </c>
      <c r="P36" s="7">
        <f t="shared" si="1"/>
        <v>30.666666666666668</v>
      </c>
      <c r="Q36" s="15"/>
    </row>
    <row r="37" spans="1:17" s="14" customFormat="1" ht="14.45" x14ac:dyDescent="0.5">
      <c r="A37" s="15"/>
      <c r="B37" s="37">
        <v>17</v>
      </c>
      <c r="C37" s="37">
        <v>4</v>
      </c>
      <c r="D37" s="37">
        <v>5</v>
      </c>
      <c r="E37" s="37">
        <v>6</v>
      </c>
      <c r="F37" s="37">
        <v>2</v>
      </c>
      <c r="G37" s="37">
        <v>3</v>
      </c>
      <c r="H37" s="37">
        <v>2</v>
      </c>
      <c r="I37" s="37">
        <v>2</v>
      </c>
      <c r="J37" s="37">
        <v>1</v>
      </c>
      <c r="K37" s="37">
        <v>4</v>
      </c>
      <c r="L37" s="37">
        <v>3</v>
      </c>
      <c r="M37" s="37">
        <v>3</v>
      </c>
      <c r="N37" s="37">
        <v>4</v>
      </c>
      <c r="O37" s="37"/>
      <c r="P37" s="7">
        <f t="shared" si="1"/>
        <v>29</v>
      </c>
      <c r="Q37" s="15"/>
    </row>
    <row r="38" spans="1:17" s="14" customFormat="1" ht="14.45" x14ac:dyDescent="0.5">
      <c r="A38" s="15"/>
      <c r="B38" s="37">
        <v>18</v>
      </c>
      <c r="C38" s="37">
        <v>8</v>
      </c>
      <c r="D38" s="37">
        <v>8</v>
      </c>
      <c r="E38" s="37">
        <v>9</v>
      </c>
      <c r="F38" s="37">
        <v>4</v>
      </c>
      <c r="G38" s="37">
        <v>4</v>
      </c>
      <c r="H38" s="37">
        <v>3</v>
      </c>
      <c r="I38" s="37">
        <v>2</v>
      </c>
      <c r="J38" s="37">
        <v>2</v>
      </c>
      <c r="K38" s="37">
        <v>4</v>
      </c>
      <c r="L38" s="37">
        <v>4</v>
      </c>
      <c r="M38" s="37">
        <v>4</v>
      </c>
      <c r="N38" s="37">
        <v>5</v>
      </c>
      <c r="O38" s="37"/>
      <c r="P38" s="7">
        <f t="shared" si="1"/>
        <v>40.333333333333336</v>
      </c>
      <c r="Q38" s="15">
        <v>3</v>
      </c>
    </row>
    <row r="39" spans="1:17" s="14" customFormat="1" ht="14.45" x14ac:dyDescent="0.5">
      <c r="A39" s="15"/>
      <c r="B39" s="37">
        <v>19</v>
      </c>
      <c r="C39" s="37">
        <v>5</v>
      </c>
      <c r="D39" s="37">
        <v>6</v>
      </c>
      <c r="E39" s="37">
        <v>6</v>
      </c>
      <c r="F39" s="37">
        <v>2</v>
      </c>
      <c r="G39" s="37">
        <v>3</v>
      </c>
      <c r="H39" s="37">
        <v>2</v>
      </c>
      <c r="I39" s="37">
        <v>2</v>
      </c>
      <c r="J39" s="37">
        <v>2</v>
      </c>
      <c r="K39" s="37">
        <v>3</v>
      </c>
      <c r="L39" s="37">
        <v>3</v>
      </c>
      <c r="M39" s="37">
        <v>3</v>
      </c>
      <c r="N39" s="37">
        <v>3</v>
      </c>
      <c r="O39" s="37"/>
      <c r="P39" s="7">
        <f t="shared" si="1"/>
        <v>28.666666666666668</v>
      </c>
      <c r="Q39" s="15"/>
    </row>
    <row r="40" spans="1:17" s="14" customFormat="1" ht="14.45" x14ac:dyDescent="0.5">
      <c r="A40" s="15"/>
      <c r="B40" s="37">
        <v>20</v>
      </c>
      <c r="C40" s="37">
        <v>7</v>
      </c>
      <c r="D40" s="37">
        <v>7</v>
      </c>
      <c r="E40" s="37">
        <v>8</v>
      </c>
      <c r="F40" s="37">
        <v>4</v>
      </c>
      <c r="G40" s="37">
        <v>4</v>
      </c>
      <c r="H40" s="37">
        <v>3</v>
      </c>
      <c r="I40" s="37">
        <v>2</v>
      </c>
      <c r="J40" s="37">
        <v>2</v>
      </c>
      <c r="K40" s="37">
        <v>4</v>
      </c>
      <c r="L40" s="37">
        <v>4</v>
      </c>
      <c r="M40" s="37">
        <v>4</v>
      </c>
      <c r="N40" s="37">
        <v>4</v>
      </c>
      <c r="O40" s="37"/>
      <c r="P40" s="7">
        <f t="shared" si="1"/>
        <v>38.333333333333329</v>
      </c>
      <c r="Q40" s="15"/>
    </row>
    <row r="41" spans="1:17" s="14" customFormat="1" ht="14.45" x14ac:dyDescent="0.5">
      <c r="A41" s="15"/>
      <c r="B41" s="37">
        <v>21</v>
      </c>
      <c r="C41" s="37">
        <v>6</v>
      </c>
      <c r="D41" s="37">
        <v>6</v>
      </c>
      <c r="E41" s="37">
        <v>6</v>
      </c>
      <c r="F41" s="37">
        <v>3</v>
      </c>
      <c r="G41" s="37">
        <v>4</v>
      </c>
      <c r="H41" s="37">
        <v>2</v>
      </c>
      <c r="I41" s="37">
        <v>2</v>
      </c>
      <c r="J41" s="37">
        <v>2</v>
      </c>
      <c r="K41" s="37">
        <v>3</v>
      </c>
      <c r="L41" s="37">
        <v>3</v>
      </c>
      <c r="M41" s="37">
        <v>3</v>
      </c>
      <c r="N41" s="37">
        <v>5</v>
      </c>
      <c r="O41" s="37">
        <v>1</v>
      </c>
      <c r="P41" s="7">
        <f t="shared" si="1"/>
        <v>32</v>
      </c>
      <c r="Q41" s="15"/>
    </row>
    <row r="42" spans="1:17" s="14" customFormat="1" ht="14.45" x14ac:dyDescent="0.5">
      <c r="A42" s="15"/>
      <c r="B42" s="37">
        <v>22</v>
      </c>
      <c r="C42" s="37">
        <v>9</v>
      </c>
      <c r="D42" s="37">
        <v>9</v>
      </c>
      <c r="E42" s="37">
        <v>10</v>
      </c>
      <c r="F42" s="37">
        <v>4</v>
      </c>
      <c r="G42" s="37">
        <v>5</v>
      </c>
      <c r="H42" s="37">
        <v>3</v>
      </c>
      <c r="I42" s="37">
        <v>3</v>
      </c>
      <c r="J42" s="37">
        <v>3</v>
      </c>
      <c r="K42" s="37">
        <v>5</v>
      </c>
      <c r="L42" s="37">
        <v>5</v>
      </c>
      <c r="M42" s="37">
        <v>4</v>
      </c>
      <c r="N42" s="37">
        <v>5</v>
      </c>
      <c r="O42" s="37">
        <v>1</v>
      </c>
      <c r="P42" s="7">
        <f t="shared" si="1"/>
        <v>45.333333333333336</v>
      </c>
      <c r="Q42" s="15">
        <v>2</v>
      </c>
    </row>
    <row r="43" spans="1:17" s="14" customFormat="1" ht="14.45" x14ac:dyDescent="0.5">
      <c r="A43" s="15"/>
      <c r="B43" s="37">
        <v>23</v>
      </c>
      <c r="C43" s="37">
        <v>6</v>
      </c>
      <c r="D43" s="37">
        <v>6</v>
      </c>
      <c r="E43" s="37">
        <v>7</v>
      </c>
      <c r="F43" s="37">
        <v>4</v>
      </c>
      <c r="G43" s="37">
        <v>4</v>
      </c>
      <c r="H43" s="37">
        <v>1</v>
      </c>
      <c r="I43" s="37">
        <v>1</v>
      </c>
      <c r="J43" s="37">
        <v>1</v>
      </c>
      <c r="K43" s="37">
        <v>4</v>
      </c>
      <c r="L43" s="37">
        <v>4</v>
      </c>
      <c r="M43" s="37">
        <v>4</v>
      </c>
      <c r="N43" s="37">
        <v>3</v>
      </c>
      <c r="O43" s="37"/>
      <c r="P43" s="7">
        <f t="shared" si="1"/>
        <v>32.333333333333329</v>
      </c>
      <c r="Q43" s="15"/>
    </row>
    <row r="44" spans="1:17" s="14" customFormat="1" ht="14.45" x14ac:dyDescent="0.5">
      <c r="A44" s="15"/>
      <c r="B44" s="37">
        <v>24</v>
      </c>
      <c r="C44" s="37">
        <v>4</v>
      </c>
      <c r="D44" s="37">
        <v>6</v>
      </c>
      <c r="E44" s="37">
        <v>5</v>
      </c>
      <c r="F44" s="37">
        <v>2</v>
      </c>
      <c r="G44" s="37">
        <v>4</v>
      </c>
      <c r="H44" s="37">
        <v>2</v>
      </c>
      <c r="I44" s="37">
        <v>1</v>
      </c>
      <c r="J44" s="37">
        <v>1</v>
      </c>
      <c r="K44" s="37">
        <v>3</v>
      </c>
      <c r="L44" s="37">
        <v>3</v>
      </c>
      <c r="M44" s="37">
        <v>2</v>
      </c>
      <c r="N44" s="37">
        <v>2</v>
      </c>
      <c r="O44" s="37"/>
      <c r="P44" s="7">
        <f t="shared" si="1"/>
        <v>25</v>
      </c>
      <c r="Q44" s="15"/>
    </row>
    <row r="45" spans="1:17" s="14" customFormat="1" ht="14.45" x14ac:dyDescent="0.5">
      <c r="A45" s="15"/>
      <c r="B45" s="37">
        <v>25</v>
      </c>
      <c r="C45" s="37">
        <v>6</v>
      </c>
      <c r="D45" s="37">
        <v>6</v>
      </c>
      <c r="E45" s="37">
        <v>7</v>
      </c>
      <c r="F45" s="37">
        <v>2</v>
      </c>
      <c r="G45" s="37">
        <v>3</v>
      </c>
      <c r="H45" s="37">
        <v>3</v>
      </c>
      <c r="I45" s="37">
        <v>2</v>
      </c>
      <c r="J45" s="37">
        <v>1</v>
      </c>
      <c r="K45" s="37">
        <v>3</v>
      </c>
      <c r="L45" s="37">
        <v>4</v>
      </c>
      <c r="M45" s="37">
        <v>4</v>
      </c>
      <c r="N45" s="37">
        <v>3</v>
      </c>
      <c r="O45" s="37"/>
      <c r="P45" s="7">
        <f t="shared" si="1"/>
        <v>31.333333333333332</v>
      </c>
      <c r="Q45" s="15"/>
    </row>
  </sheetData>
  <mergeCells count="12">
    <mergeCell ref="I6:I7"/>
    <mergeCell ref="J6:J7"/>
    <mergeCell ref="C6:E6"/>
    <mergeCell ref="C8:E8"/>
    <mergeCell ref="F6:F7"/>
    <mergeCell ref="G6:G7"/>
    <mergeCell ref="H6:H7"/>
    <mergeCell ref="N6:N7"/>
    <mergeCell ref="O6:O7"/>
    <mergeCell ref="P6:P7"/>
    <mergeCell ref="Q6:Q7"/>
    <mergeCell ref="K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opLeftCell="A19" workbookViewId="0">
      <selection activeCell="G4" sqref="G4"/>
    </sheetView>
  </sheetViews>
  <sheetFormatPr defaultRowHeight="15" x14ac:dyDescent="0.25"/>
  <cols>
    <col min="5" max="5" width="13.140625" customWidth="1"/>
    <col min="8" max="8" width="9" style="2"/>
  </cols>
  <sheetData>
    <row r="2" spans="1:9" ht="15.75" customHeight="1" x14ac:dyDescent="0.25">
      <c r="A2" s="319" t="s">
        <v>165</v>
      </c>
      <c r="B2" s="320"/>
      <c r="C2" s="320"/>
      <c r="D2" s="320"/>
      <c r="E2" s="320"/>
      <c r="F2" s="320"/>
      <c r="G2" s="320"/>
      <c r="H2" s="320"/>
      <c r="I2" s="320"/>
    </row>
    <row r="3" spans="1:9" x14ac:dyDescent="0.25">
      <c r="B3" s="146"/>
      <c r="C3" s="146"/>
      <c r="D3" s="146"/>
      <c r="E3" s="146"/>
      <c r="F3" s="146"/>
      <c r="G3" s="146"/>
      <c r="H3" s="146"/>
    </row>
    <row r="4" spans="1:9" x14ac:dyDescent="0.25">
      <c r="A4" t="s">
        <v>211</v>
      </c>
      <c r="B4" s="77"/>
      <c r="C4" s="77"/>
      <c r="D4" s="77"/>
      <c r="E4" s="77"/>
      <c r="F4" s="77"/>
      <c r="G4" s="77"/>
      <c r="H4" s="77"/>
    </row>
    <row r="5" spans="1:9" ht="17.25" customHeight="1" x14ac:dyDescent="0.25"/>
    <row r="6" spans="1:9" x14ac:dyDescent="0.25">
      <c r="A6" s="1"/>
      <c r="B6" s="170" t="s">
        <v>1</v>
      </c>
      <c r="C6" s="170" t="s">
        <v>144</v>
      </c>
      <c r="D6" s="170"/>
      <c r="E6" s="170"/>
      <c r="F6" s="170" t="s">
        <v>108</v>
      </c>
      <c r="G6" s="170" t="s">
        <v>24</v>
      </c>
      <c r="H6" s="170" t="s">
        <v>146</v>
      </c>
    </row>
    <row r="7" spans="1:9" x14ac:dyDescent="0.25">
      <c r="A7" s="1"/>
      <c r="B7" s="170"/>
      <c r="C7" s="1" t="s">
        <v>161</v>
      </c>
      <c r="D7" s="1" t="s">
        <v>141</v>
      </c>
      <c r="E7" s="1" t="s">
        <v>200</v>
      </c>
      <c r="F7" s="170"/>
      <c r="G7" s="170"/>
      <c r="H7" s="170"/>
    </row>
    <row r="8" spans="1:9" s="14" customFormat="1" ht="18" customHeight="1" x14ac:dyDescent="0.25">
      <c r="A8" s="49" t="s">
        <v>152</v>
      </c>
      <c r="B8" s="317">
        <v>16</v>
      </c>
      <c r="C8" s="49">
        <v>26</v>
      </c>
      <c r="D8" s="49">
        <v>27</v>
      </c>
      <c r="E8" s="49">
        <v>28</v>
      </c>
      <c r="F8" s="49"/>
      <c r="G8" s="49">
        <f t="shared" ref="G8:G30" si="0">(C8+D8+E8)/3-F8</f>
        <v>27</v>
      </c>
      <c r="H8" s="58"/>
    </row>
    <row r="9" spans="1:9" s="14" customFormat="1" ht="16.5" customHeight="1" x14ac:dyDescent="0.5">
      <c r="A9" s="15"/>
      <c r="B9" s="318">
        <v>17</v>
      </c>
      <c r="C9" s="15">
        <v>27</v>
      </c>
      <c r="D9" s="15">
        <v>27</v>
      </c>
      <c r="E9" s="15">
        <v>29</v>
      </c>
      <c r="F9" s="15"/>
      <c r="G9" s="15">
        <f t="shared" si="0"/>
        <v>27.666666666666668</v>
      </c>
      <c r="H9" s="57">
        <v>3</v>
      </c>
    </row>
    <row r="10" spans="1:9" s="14" customFormat="1" ht="15.75" customHeight="1" x14ac:dyDescent="0.5">
      <c r="A10" s="15"/>
      <c r="B10" s="318">
        <v>18</v>
      </c>
      <c r="C10" s="15">
        <v>21</v>
      </c>
      <c r="D10" s="15">
        <v>21</v>
      </c>
      <c r="E10" s="15">
        <v>23</v>
      </c>
      <c r="F10" s="15"/>
      <c r="G10" s="15">
        <f t="shared" si="0"/>
        <v>21.666666666666668</v>
      </c>
      <c r="H10" s="57"/>
    </row>
    <row r="11" spans="1:9" s="14" customFormat="1" ht="16.5" customHeight="1" x14ac:dyDescent="0.5">
      <c r="A11" s="15"/>
      <c r="B11" s="318">
        <v>19</v>
      </c>
      <c r="C11" s="15">
        <v>24</v>
      </c>
      <c r="D11" s="15">
        <v>22</v>
      </c>
      <c r="E11" s="15">
        <v>21</v>
      </c>
      <c r="F11" s="15"/>
      <c r="G11" s="15">
        <f t="shared" si="0"/>
        <v>22.333333333333332</v>
      </c>
      <c r="H11" s="57"/>
    </row>
    <row r="12" spans="1:9" s="14" customFormat="1" ht="16.5" customHeight="1" x14ac:dyDescent="0.5">
      <c r="A12" s="15"/>
      <c r="B12" s="318">
        <v>20</v>
      </c>
      <c r="C12" s="15">
        <v>25</v>
      </c>
      <c r="D12" s="15">
        <v>23</v>
      </c>
      <c r="E12" s="15">
        <v>26</v>
      </c>
      <c r="F12" s="15"/>
      <c r="G12" s="15">
        <f t="shared" si="0"/>
        <v>24.666666666666668</v>
      </c>
      <c r="H12" s="57"/>
    </row>
    <row r="13" spans="1:9" s="14" customFormat="1" ht="18.75" customHeight="1" x14ac:dyDescent="0.5">
      <c r="A13" s="15"/>
      <c r="B13" s="318">
        <v>21</v>
      </c>
      <c r="C13" s="15">
        <v>23</v>
      </c>
      <c r="D13" s="15">
        <v>22</v>
      </c>
      <c r="E13" s="15">
        <v>23</v>
      </c>
      <c r="F13" s="15"/>
      <c r="G13" s="15">
        <f t="shared" si="0"/>
        <v>22.666666666666668</v>
      </c>
      <c r="H13" s="57"/>
    </row>
    <row r="14" spans="1:9" s="14" customFormat="1" ht="17.25" customHeight="1" x14ac:dyDescent="0.5">
      <c r="A14" s="15"/>
      <c r="B14" s="318">
        <v>22</v>
      </c>
      <c r="C14" s="15">
        <v>28</v>
      </c>
      <c r="D14" s="15">
        <v>28</v>
      </c>
      <c r="E14" s="15">
        <v>26</v>
      </c>
      <c r="F14" s="15"/>
      <c r="G14" s="15">
        <f t="shared" si="0"/>
        <v>27.333333333333332</v>
      </c>
      <c r="H14" s="57"/>
    </row>
    <row r="15" spans="1:9" s="14" customFormat="1" ht="17.25" customHeight="1" x14ac:dyDescent="0.5">
      <c r="A15" s="15"/>
      <c r="B15" s="318">
        <v>23</v>
      </c>
      <c r="C15" s="15">
        <v>22</v>
      </c>
      <c r="D15" s="15">
        <v>22</v>
      </c>
      <c r="E15" s="15">
        <v>24</v>
      </c>
      <c r="F15" s="15"/>
      <c r="G15" s="15">
        <f t="shared" si="0"/>
        <v>22.666666666666668</v>
      </c>
      <c r="H15" s="57"/>
    </row>
    <row r="16" spans="1:9" s="14" customFormat="1" ht="15.75" customHeight="1" x14ac:dyDescent="0.5">
      <c r="A16" s="15"/>
      <c r="B16" s="318">
        <v>24</v>
      </c>
      <c r="C16" s="79">
        <v>29</v>
      </c>
      <c r="D16" s="79">
        <v>29</v>
      </c>
      <c r="E16" s="79">
        <v>26</v>
      </c>
      <c r="F16" s="15"/>
      <c r="G16" s="15">
        <f t="shared" si="0"/>
        <v>28</v>
      </c>
      <c r="H16" s="57">
        <v>2</v>
      </c>
    </row>
    <row r="17" spans="1:8" s="14" customFormat="1" ht="17.25" customHeight="1" x14ac:dyDescent="0.5">
      <c r="A17" s="15"/>
      <c r="B17" s="318">
        <v>25</v>
      </c>
      <c r="C17" s="15">
        <v>30</v>
      </c>
      <c r="D17" s="15">
        <v>30</v>
      </c>
      <c r="E17" s="15">
        <v>30</v>
      </c>
      <c r="F17" s="15"/>
      <c r="G17" s="15">
        <f t="shared" si="0"/>
        <v>30</v>
      </c>
      <c r="H17" s="57">
        <v>1</v>
      </c>
    </row>
    <row r="18" spans="1:8" s="14" customFormat="1" ht="16.5" customHeight="1" x14ac:dyDescent="0.5">
      <c r="A18" s="15"/>
      <c r="B18" s="318">
        <v>26</v>
      </c>
      <c r="C18" s="15">
        <v>23</v>
      </c>
      <c r="D18" s="15">
        <v>24</v>
      </c>
      <c r="E18" s="15">
        <v>25</v>
      </c>
      <c r="F18" s="15"/>
      <c r="G18" s="15">
        <f t="shared" si="0"/>
        <v>24</v>
      </c>
      <c r="H18" s="57"/>
    </row>
    <row r="19" spans="1:8" s="14" customFormat="1" x14ac:dyDescent="0.25">
      <c r="A19" s="15" t="s">
        <v>197</v>
      </c>
      <c r="B19" s="318">
        <v>11</v>
      </c>
      <c r="C19" s="15">
        <v>30</v>
      </c>
      <c r="D19" s="15">
        <v>30</v>
      </c>
      <c r="E19" s="15">
        <v>30</v>
      </c>
      <c r="F19" s="15"/>
      <c r="G19" s="15">
        <f t="shared" si="0"/>
        <v>30</v>
      </c>
      <c r="H19" s="57">
        <v>1</v>
      </c>
    </row>
    <row r="20" spans="1:8" s="14" customFormat="1" ht="19.5" customHeight="1" x14ac:dyDescent="0.5">
      <c r="A20" s="15"/>
      <c r="B20" s="318">
        <v>12</v>
      </c>
      <c r="C20" s="15">
        <v>28</v>
      </c>
      <c r="D20" s="15">
        <v>29</v>
      </c>
      <c r="E20" s="15">
        <v>29</v>
      </c>
      <c r="F20" s="15"/>
      <c r="G20" s="15">
        <f t="shared" si="0"/>
        <v>28.666666666666668</v>
      </c>
      <c r="H20" s="57">
        <v>2</v>
      </c>
    </row>
    <row r="21" spans="1:8" s="14" customFormat="1" x14ac:dyDescent="0.25">
      <c r="A21" s="15" t="s">
        <v>210</v>
      </c>
      <c r="B21" s="318">
        <v>6</v>
      </c>
      <c r="C21" s="15">
        <v>28</v>
      </c>
      <c r="D21" s="15">
        <v>29</v>
      </c>
      <c r="E21" s="15">
        <v>29</v>
      </c>
      <c r="F21" s="15"/>
      <c r="G21" s="15">
        <f t="shared" si="0"/>
        <v>28.666666666666668</v>
      </c>
      <c r="H21" s="57">
        <v>2</v>
      </c>
    </row>
    <row r="22" spans="1:8" s="14" customFormat="1" ht="18.75" customHeight="1" x14ac:dyDescent="0.5">
      <c r="A22" s="15"/>
      <c r="B22" s="318">
        <v>7</v>
      </c>
      <c r="C22" s="15">
        <v>22</v>
      </c>
      <c r="D22" s="15">
        <v>24</v>
      </c>
      <c r="E22" s="15">
        <v>24</v>
      </c>
      <c r="F22" s="15"/>
      <c r="G22" s="15">
        <f t="shared" si="0"/>
        <v>23.333333333333332</v>
      </c>
      <c r="H22" s="57"/>
    </row>
    <row r="23" spans="1:8" s="14" customFormat="1" ht="17.25" customHeight="1" x14ac:dyDescent="0.5">
      <c r="A23" s="15"/>
      <c r="B23" s="318">
        <v>8</v>
      </c>
      <c r="C23" s="79">
        <v>29</v>
      </c>
      <c r="D23" s="79">
        <v>28</v>
      </c>
      <c r="E23" s="79">
        <v>25</v>
      </c>
      <c r="F23" s="15"/>
      <c r="G23" s="15">
        <f t="shared" si="0"/>
        <v>27.333333333333332</v>
      </c>
      <c r="H23" s="57">
        <v>3</v>
      </c>
    </row>
    <row r="24" spans="1:8" s="14" customFormat="1" ht="16.5" customHeight="1" x14ac:dyDescent="0.5">
      <c r="A24" s="15"/>
      <c r="B24" s="318">
        <v>9</v>
      </c>
      <c r="C24" s="15">
        <v>30</v>
      </c>
      <c r="D24" s="15">
        <v>30</v>
      </c>
      <c r="E24" s="15">
        <v>30</v>
      </c>
      <c r="F24" s="15"/>
      <c r="G24" s="15">
        <f t="shared" si="0"/>
        <v>30</v>
      </c>
      <c r="H24" s="57">
        <v>1</v>
      </c>
    </row>
    <row r="25" spans="1:8" s="14" customFormat="1" ht="16.5" customHeight="1" x14ac:dyDescent="0.5">
      <c r="A25" s="15"/>
      <c r="B25" s="318">
        <v>10</v>
      </c>
      <c r="C25" s="15">
        <v>27</v>
      </c>
      <c r="D25" s="15">
        <v>27</v>
      </c>
      <c r="E25" s="15">
        <v>25</v>
      </c>
      <c r="F25" s="15"/>
      <c r="G25" s="15">
        <f t="shared" si="0"/>
        <v>26.333333333333332</v>
      </c>
      <c r="H25" s="57"/>
    </row>
    <row r="26" spans="1:8" s="14" customFormat="1" ht="17.25" customHeight="1" x14ac:dyDescent="0.5">
      <c r="A26" s="15"/>
      <c r="B26" s="318">
        <v>27</v>
      </c>
      <c r="C26" s="15">
        <v>25</v>
      </c>
      <c r="D26" s="15">
        <v>26</v>
      </c>
      <c r="E26" s="15">
        <v>27</v>
      </c>
      <c r="F26" s="15"/>
      <c r="G26" s="15">
        <f t="shared" si="0"/>
        <v>26</v>
      </c>
      <c r="H26" s="57"/>
    </row>
    <row r="27" spans="1:8" s="14" customFormat="1" ht="17.25" customHeight="1" x14ac:dyDescent="0.5">
      <c r="A27" s="15"/>
      <c r="B27" s="318">
        <v>28</v>
      </c>
      <c r="C27" s="15">
        <v>26</v>
      </c>
      <c r="D27" s="15">
        <v>27</v>
      </c>
      <c r="E27" s="15">
        <v>26</v>
      </c>
      <c r="F27" s="15"/>
      <c r="G27" s="15">
        <f t="shared" si="0"/>
        <v>26.333333333333332</v>
      </c>
      <c r="H27" s="57"/>
    </row>
    <row r="28" spans="1:8" s="14" customFormat="1" x14ac:dyDescent="0.25">
      <c r="A28" s="15" t="s">
        <v>195</v>
      </c>
      <c r="B28" s="318">
        <v>2</v>
      </c>
      <c r="C28" s="15">
        <v>26</v>
      </c>
      <c r="D28" s="15">
        <v>27</v>
      </c>
      <c r="E28" s="15">
        <v>28</v>
      </c>
      <c r="F28" s="15">
        <v>2</v>
      </c>
      <c r="G28" s="15">
        <f t="shared" si="0"/>
        <v>25</v>
      </c>
      <c r="H28" s="57"/>
    </row>
    <row r="29" spans="1:8" s="14" customFormat="1" ht="17.25" customHeight="1" x14ac:dyDescent="0.5">
      <c r="A29" s="15"/>
      <c r="B29" s="318">
        <v>3</v>
      </c>
      <c r="C29" s="15">
        <v>27</v>
      </c>
      <c r="D29" s="15">
        <v>28</v>
      </c>
      <c r="E29" s="15">
        <v>27</v>
      </c>
      <c r="F29" s="15"/>
      <c r="G29" s="15">
        <f t="shared" si="0"/>
        <v>27.333333333333332</v>
      </c>
      <c r="H29" s="57">
        <v>3</v>
      </c>
    </row>
    <row r="30" spans="1:8" s="14" customFormat="1" ht="16.5" customHeight="1" x14ac:dyDescent="0.5">
      <c r="A30" s="15"/>
      <c r="B30" s="318">
        <v>4</v>
      </c>
      <c r="C30" s="15">
        <v>29</v>
      </c>
      <c r="D30" s="15">
        <v>29</v>
      </c>
      <c r="E30" s="15">
        <v>29</v>
      </c>
      <c r="F30" s="15"/>
      <c r="G30" s="15">
        <f t="shared" si="0"/>
        <v>29</v>
      </c>
      <c r="H30" s="57">
        <v>2</v>
      </c>
    </row>
    <row r="31" spans="1:8" ht="21.75" customHeight="1" x14ac:dyDescent="0.5">
      <c r="A31" s="1"/>
      <c r="B31" s="318">
        <v>5</v>
      </c>
      <c r="C31" s="15">
        <v>28</v>
      </c>
      <c r="D31" s="15">
        <v>27</v>
      </c>
      <c r="E31" s="15">
        <v>30</v>
      </c>
      <c r="F31" s="1">
        <v>2</v>
      </c>
      <c r="G31" s="15">
        <f>(C31+D31+E31)/3-F31</f>
        <v>26.333333333333332</v>
      </c>
      <c r="H31" s="25"/>
    </row>
  </sheetData>
  <mergeCells count="6">
    <mergeCell ref="B3:H3"/>
    <mergeCell ref="F6:F7"/>
    <mergeCell ref="B6:B7"/>
    <mergeCell ref="C6:E6"/>
    <mergeCell ref="G6:G7"/>
    <mergeCell ref="H6:H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E5" sqref="E5"/>
    </sheetView>
  </sheetViews>
  <sheetFormatPr defaultRowHeight="15" x14ac:dyDescent="0.25"/>
  <cols>
    <col min="1" max="1" width="10.42578125" customWidth="1"/>
    <col min="5" max="5" width="10.42578125" customWidth="1"/>
    <col min="12" max="12" width="9" style="23"/>
    <col min="13" max="13" width="11.5703125" bestFit="1" customWidth="1"/>
    <col min="14" max="14" width="9" style="2"/>
  </cols>
  <sheetData>
    <row r="2" spans="1:14" ht="21" x14ac:dyDescent="0.35">
      <c r="A2" s="175" t="s">
        <v>107</v>
      </c>
      <c r="F2" s="10"/>
    </row>
    <row r="4" spans="1:14" x14ac:dyDescent="0.25">
      <c r="A4" t="s">
        <v>214</v>
      </c>
      <c r="N4" s="76"/>
    </row>
    <row r="6" spans="1:14" s="23" customFormat="1" ht="45" customHeight="1" x14ac:dyDescent="0.25">
      <c r="A6" s="9" t="s">
        <v>212</v>
      </c>
      <c r="B6" s="19" t="s">
        <v>1</v>
      </c>
      <c r="C6" s="129" t="s">
        <v>2</v>
      </c>
      <c r="D6" s="129"/>
      <c r="E6" s="129"/>
      <c r="F6" s="19" t="s">
        <v>4</v>
      </c>
      <c r="G6" s="19" t="s">
        <v>98</v>
      </c>
      <c r="H6" s="129" t="s">
        <v>33</v>
      </c>
      <c r="I6" s="129"/>
      <c r="J6" s="129"/>
      <c r="K6" s="19" t="s">
        <v>10</v>
      </c>
      <c r="L6" s="19" t="s">
        <v>108</v>
      </c>
      <c r="M6" s="19" t="s">
        <v>24</v>
      </c>
      <c r="N6" s="9"/>
    </row>
    <row r="7" spans="1:14" ht="30" x14ac:dyDescent="0.25">
      <c r="A7" s="1"/>
      <c r="B7" s="19"/>
      <c r="C7" s="19" t="s">
        <v>141</v>
      </c>
      <c r="D7" s="19" t="s">
        <v>139</v>
      </c>
      <c r="E7" s="19" t="s">
        <v>143</v>
      </c>
      <c r="F7" s="19"/>
      <c r="G7" s="19"/>
      <c r="H7" s="19" t="s">
        <v>93</v>
      </c>
      <c r="I7" s="19" t="s">
        <v>94</v>
      </c>
      <c r="J7" s="19" t="s">
        <v>101</v>
      </c>
      <c r="K7" s="19"/>
      <c r="L7" s="19"/>
      <c r="M7" s="19"/>
      <c r="N7" s="25"/>
    </row>
    <row r="8" spans="1:14" ht="14.45" x14ac:dyDescent="0.5">
      <c r="A8" s="1"/>
      <c r="B8" s="19"/>
      <c r="C8" s="129">
        <v>10</v>
      </c>
      <c r="D8" s="129"/>
      <c r="E8" s="129"/>
      <c r="F8" s="19">
        <v>10</v>
      </c>
      <c r="G8" s="19">
        <v>10</v>
      </c>
      <c r="H8" s="19">
        <v>10</v>
      </c>
      <c r="I8" s="19">
        <v>10</v>
      </c>
      <c r="J8" s="19">
        <v>10</v>
      </c>
      <c r="K8" s="19">
        <v>5</v>
      </c>
      <c r="L8" s="19"/>
      <c r="M8" s="19">
        <v>65</v>
      </c>
      <c r="N8" s="25"/>
    </row>
    <row r="9" spans="1:14" ht="14.45" x14ac:dyDescent="0.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5"/>
    </row>
    <row r="10" spans="1:14" s="14" customFormat="1" x14ac:dyDescent="0.25">
      <c r="A10" s="15" t="s">
        <v>140</v>
      </c>
      <c r="B10" s="7">
        <v>3</v>
      </c>
      <c r="C10" s="7">
        <v>7</v>
      </c>
      <c r="D10" s="7">
        <v>8</v>
      </c>
      <c r="E10" s="7">
        <v>7</v>
      </c>
      <c r="F10" s="7">
        <v>7</v>
      </c>
      <c r="G10" s="7">
        <v>6</v>
      </c>
      <c r="H10" s="7">
        <v>5</v>
      </c>
      <c r="I10" s="7">
        <v>5</v>
      </c>
      <c r="J10" s="7">
        <v>9</v>
      </c>
      <c r="K10" s="7">
        <v>4</v>
      </c>
      <c r="L10" s="7"/>
      <c r="M10" s="7">
        <f>(C10+D10+E10)/3+F10+G10+H10+I10+J10+K10-L10</f>
        <v>43.333333333333329</v>
      </c>
      <c r="N10" s="57"/>
    </row>
    <row r="11" spans="1:14" s="14" customFormat="1" ht="14.45" x14ac:dyDescent="0.5">
      <c r="A11" s="15"/>
      <c r="B11" s="7">
        <v>4</v>
      </c>
      <c r="C11" s="7">
        <v>6</v>
      </c>
      <c r="D11" s="7">
        <v>6</v>
      </c>
      <c r="E11" s="7">
        <v>7</v>
      </c>
      <c r="F11" s="7">
        <v>6</v>
      </c>
      <c r="G11" s="7">
        <v>6</v>
      </c>
      <c r="H11" s="7">
        <v>6</v>
      </c>
      <c r="I11" s="7">
        <v>6</v>
      </c>
      <c r="J11" s="7">
        <v>8</v>
      </c>
      <c r="K11" s="7">
        <v>4</v>
      </c>
      <c r="L11" s="7">
        <v>1</v>
      </c>
      <c r="M11" s="7">
        <f t="shared" ref="M11:M25" si="0">(C11+D11+E11)/3+F11+G11+H11+I11+J11+K11-L11</f>
        <v>41.333333333333329</v>
      </c>
      <c r="N11" s="57"/>
    </row>
    <row r="12" spans="1:14" s="14" customFormat="1" ht="14.45" x14ac:dyDescent="0.5">
      <c r="A12" s="15"/>
      <c r="B12" s="7">
        <v>6</v>
      </c>
      <c r="C12" s="7">
        <v>7</v>
      </c>
      <c r="D12" s="7">
        <v>7</v>
      </c>
      <c r="E12" s="7">
        <v>6</v>
      </c>
      <c r="F12" s="7">
        <v>7</v>
      </c>
      <c r="G12" s="7">
        <v>7</v>
      </c>
      <c r="H12" s="7">
        <v>8</v>
      </c>
      <c r="I12" s="7">
        <v>8</v>
      </c>
      <c r="J12" s="7">
        <v>8</v>
      </c>
      <c r="K12" s="7">
        <v>5</v>
      </c>
      <c r="L12" s="7">
        <v>1</v>
      </c>
      <c r="M12" s="7">
        <f t="shared" si="0"/>
        <v>48.666666666666671</v>
      </c>
      <c r="N12" s="57"/>
    </row>
    <row r="13" spans="1:14" s="14" customFormat="1" ht="14.45" x14ac:dyDescent="0.5">
      <c r="A13" s="15"/>
      <c r="B13" s="7">
        <v>7</v>
      </c>
      <c r="C13" s="7">
        <v>10</v>
      </c>
      <c r="D13" s="7">
        <v>9</v>
      </c>
      <c r="E13" s="7">
        <v>10</v>
      </c>
      <c r="F13" s="7">
        <v>10</v>
      </c>
      <c r="G13" s="7">
        <v>9</v>
      </c>
      <c r="H13" s="7">
        <v>9</v>
      </c>
      <c r="I13" s="7">
        <v>9</v>
      </c>
      <c r="J13" s="7">
        <v>10</v>
      </c>
      <c r="K13" s="7">
        <v>5</v>
      </c>
      <c r="L13" s="7"/>
      <c r="M13" s="7">
        <f t="shared" si="0"/>
        <v>61.666666666666664</v>
      </c>
      <c r="N13" s="57">
        <v>1</v>
      </c>
    </row>
    <row r="14" spans="1:14" s="14" customFormat="1" x14ac:dyDescent="0.25">
      <c r="A14" s="15" t="s">
        <v>213</v>
      </c>
      <c r="B14" s="7">
        <v>9</v>
      </c>
      <c r="C14" s="7">
        <v>7</v>
      </c>
      <c r="D14" s="7">
        <v>6</v>
      </c>
      <c r="E14" s="7">
        <v>7</v>
      </c>
      <c r="F14" s="7">
        <v>9</v>
      </c>
      <c r="G14" s="7">
        <v>9</v>
      </c>
      <c r="H14" s="7">
        <v>8</v>
      </c>
      <c r="I14" s="7">
        <v>8</v>
      </c>
      <c r="J14" s="7">
        <v>7</v>
      </c>
      <c r="K14" s="7">
        <v>5</v>
      </c>
      <c r="L14" s="7">
        <v>3</v>
      </c>
      <c r="M14" s="7">
        <f t="shared" si="0"/>
        <v>49.666666666666671</v>
      </c>
      <c r="N14" s="57"/>
    </row>
    <row r="15" spans="1:14" s="14" customFormat="1" ht="14.45" x14ac:dyDescent="0.5">
      <c r="A15" s="15"/>
      <c r="B15" s="7">
        <v>10</v>
      </c>
      <c r="C15" s="7">
        <v>6</v>
      </c>
      <c r="D15" s="7">
        <v>7</v>
      </c>
      <c r="E15" s="7">
        <v>6</v>
      </c>
      <c r="F15" s="7">
        <v>8</v>
      </c>
      <c r="G15" s="7">
        <v>7</v>
      </c>
      <c r="H15" s="7">
        <v>8</v>
      </c>
      <c r="I15" s="7">
        <v>8</v>
      </c>
      <c r="J15" s="7">
        <v>7</v>
      </c>
      <c r="K15" s="7">
        <v>5</v>
      </c>
      <c r="L15" s="7"/>
      <c r="M15" s="7">
        <f t="shared" si="0"/>
        <v>49.333333333333329</v>
      </c>
      <c r="N15" s="57"/>
    </row>
    <row r="16" spans="1:14" s="14" customFormat="1" ht="14.45" x14ac:dyDescent="0.5">
      <c r="A16" s="15"/>
      <c r="B16" s="7">
        <v>11</v>
      </c>
      <c r="C16" s="7">
        <v>6</v>
      </c>
      <c r="D16" s="7">
        <v>7</v>
      </c>
      <c r="E16" s="7">
        <v>6</v>
      </c>
      <c r="F16" s="7">
        <v>6</v>
      </c>
      <c r="G16" s="7">
        <v>6</v>
      </c>
      <c r="H16" s="7">
        <v>8</v>
      </c>
      <c r="I16" s="7">
        <v>8</v>
      </c>
      <c r="J16" s="7">
        <v>7</v>
      </c>
      <c r="K16" s="7">
        <v>5</v>
      </c>
      <c r="L16" s="7"/>
      <c r="M16" s="7">
        <f t="shared" si="0"/>
        <v>46.333333333333329</v>
      </c>
      <c r="N16" s="57"/>
    </row>
    <row r="17" spans="1:14" s="14" customFormat="1" ht="14.45" x14ac:dyDescent="0.5">
      <c r="A17" s="15"/>
      <c r="B17" s="7">
        <v>12</v>
      </c>
      <c r="C17" s="7">
        <v>4</v>
      </c>
      <c r="D17" s="7">
        <v>5</v>
      </c>
      <c r="E17" s="7">
        <v>6</v>
      </c>
      <c r="F17" s="7">
        <v>7</v>
      </c>
      <c r="G17" s="7">
        <v>7</v>
      </c>
      <c r="H17" s="7">
        <v>8</v>
      </c>
      <c r="I17" s="7">
        <v>8</v>
      </c>
      <c r="J17" s="7">
        <v>6</v>
      </c>
      <c r="K17" s="7">
        <v>4</v>
      </c>
      <c r="L17" s="7"/>
      <c r="M17" s="7">
        <f t="shared" si="0"/>
        <v>45</v>
      </c>
      <c r="N17" s="7"/>
    </row>
    <row r="18" spans="1:14" s="14" customFormat="1" ht="14.45" x14ac:dyDescent="0.5">
      <c r="A18" s="15"/>
      <c r="B18" s="7">
        <v>13</v>
      </c>
      <c r="C18" s="7">
        <v>6</v>
      </c>
      <c r="D18" s="7">
        <v>6</v>
      </c>
      <c r="E18" s="7">
        <v>7</v>
      </c>
      <c r="F18" s="7">
        <v>7</v>
      </c>
      <c r="G18" s="7">
        <v>6</v>
      </c>
      <c r="H18" s="7">
        <v>7</v>
      </c>
      <c r="I18" s="7">
        <v>6</v>
      </c>
      <c r="J18" s="7">
        <v>7</v>
      </c>
      <c r="K18" s="7">
        <v>4</v>
      </c>
      <c r="L18" s="7">
        <v>1</v>
      </c>
      <c r="M18" s="7">
        <f t="shared" si="0"/>
        <v>42.333333333333329</v>
      </c>
      <c r="N18" s="7"/>
    </row>
    <row r="19" spans="1:14" s="14" customFormat="1" ht="14.45" x14ac:dyDescent="0.5">
      <c r="A19" s="15"/>
      <c r="B19" s="7">
        <v>14</v>
      </c>
      <c r="C19" s="7">
        <v>6</v>
      </c>
      <c r="D19" s="7">
        <v>7</v>
      </c>
      <c r="E19" s="7">
        <v>7</v>
      </c>
      <c r="F19" s="7">
        <v>8</v>
      </c>
      <c r="G19" s="7">
        <v>8</v>
      </c>
      <c r="H19" s="7">
        <v>8</v>
      </c>
      <c r="I19" s="7">
        <v>8</v>
      </c>
      <c r="J19" s="7">
        <v>8</v>
      </c>
      <c r="K19" s="7">
        <v>5</v>
      </c>
      <c r="L19" s="7"/>
      <c r="M19" s="7">
        <f t="shared" si="0"/>
        <v>51.666666666666671</v>
      </c>
      <c r="N19" s="7"/>
    </row>
    <row r="20" spans="1:14" s="14" customFormat="1" ht="14.45" x14ac:dyDescent="0.5">
      <c r="A20" s="15"/>
      <c r="B20" s="7">
        <v>15</v>
      </c>
      <c r="C20" s="7">
        <v>9</v>
      </c>
      <c r="D20" s="7">
        <v>8</v>
      </c>
      <c r="E20" s="7">
        <v>8</v>
      </c>
      <c r="F20" s="7">
        <v>8</v>
      </c>
      <c r="G20" s="7">
        <v>7</v>
      </c>
      <c r="H20" s="7">
        <v>8</v>
      </c>
      <c r="I20" s="7">
        <v>8</v>
      </c>
      <c r="J20" s="7">
        <v>9</v>
      </c>
      <c r="K20" s="7">
        <v>5</v>
      </c>
      <c r="L20" s="7"/>
      <c r="M20" s="7">
        <f t="shared" si="0"/>
        <v>53.333333333333336</v>
      </c>
      <c r="N20" s="57">
        <v>2</v>
      </c>
    </row>
    <row r="21" spans="1:14" s="14" customFormat="1" ht="14.45" x14ac:dyDescent="0.5">
      <c r="A21" s="15"/>
      <c r="B21" s="7">
        <v>16</v>
      </c>
      <c r="C21" s="7">
        <v>4</v>
      </c>
      <c r="D21" s="7">
        <v>5</v>
      </c>
      <c r="E21" s="7">
        <v>5</v>
      </c>
      <c r="F21" s="7">
        <v>7</v>
      </c>
      <c r="G21" s="7">
        <v>6</v>
      </c>
      <c r="H21" s="7">
        <v>4</v>
      </c>
      <c r="I21" s="7">
        <v>4</v>
      </c>
      <c r="J21" s="7">
        <v>5</v>
      </c>
      <c r="K21" s="7">
        <v>5</v>
      </c>
      <c r="L21" s="7"/>
      <c r="M21" s="7">
        <f t="shared" si="0"/>
        <v>35.666666666666671</v>
      </c>
      <c r="N21" s="57"/>
    </row>
    <row r="22" spans="1:14" s="14" customFormat="1" ht="14.45" x14ac:dyDescent="0.5">
      <c r="A22" s="15"/>
      <c r="B22" s="7">
        <v>17</v>
      </c>
      <c r="C22" s="7">
        <v>5</v>
      </c>
      <c r="D22" s="7">
        <v>6</v>
      </c>
      <c r="E22" s="7">
        <v>5</v>
      </c>
      <c r="F22" s="7">
        <v>6</v>
      </c>
      <c r="G22" s="7">
        <v>6</v>
      </c>
      <c r="H22" s="7">
        <v>5</v>
      </c>
      <c r="I22" s="7">
        <v>5</v>
      </c>
      <c r="J22" s="7">
        <v>8</v>
      </c>
      <c r="K22" s="7">
        <v>3</v>
      </c>
      <c r="L22" s="7">
        <v>2</v>
      </c>
      <c r="M22" s="7">
        <f t="shared" si="0"/>
        <v>36.333333333333329</v>
      </c>
      <c r="N22" s="57"/>
    </row>
    <row r="23" spans="1:14" s="14" customFormat="1" ht="14.45" x14ac:dyDescent="0.5">
      <c r="A23" s="15"/>
      <c r="B23" s="7">
        <v>18</v>
      </c>
      <c r="C23" s="7">
        <v>8</v>
      </c>
      <c r="D23" s="7">
        <v>9</v>
      </c>
      <c r="E23" s="7">
        <v>9</v>
      </c>
      <c r="F23" s="7">
        <v>8</v>
      </c>
      <c r="G23" s="7">
        <v>7</v>
      </c>
      <c r="H23" s="7">
        <v>7</v>
      </c>
      <c r="I23" s="7">
        <v>7</v>
      </c>
      <c r="J23" s="7">
        <v>10</v>
      </c>
      <c r="K23" s="7">
        <v>5</v>
      </c>
      <c r="L23" s="7"/>
      <c r="M23" s="7">
        <f t="shared" si="0"/>
        <v>52.666666666666664</v>
      </c>
      <c r="N23" s="57"/>
    </row>
    <row r="24" spans="1:14" s="14" customFormat="1" x14ac:dyDescent="0.25">
      <c r="A24" s="15"/>
      <c r="B24" s="7">
        <v>19</v>
      </c>
      <c r="C24" s="7">
        <v>10</v>
      </c>
      <c r="D24" s="7">
        <v>10</v>
      </c>
      <c r="E24" s="7">
        <v>10</v>
      </c>
      <c r="F24" s="7">
        <v>10</v>
      </c>
      <c r="G24" s="7">
        <v>10</v>
      </c>
      <c r="H24" s="7">
        <v>9</v>
      </c>
      <c r="I24" s="7">
        <v>9</v>
      </c>
      <c r="J24" s="7">
        <v>10</v>
      </c>
      <c r="K24" s="7">
        <v>5</v>
      </c>
      <c r="L24" s="7"/>
      <c r="M24" s="7">
        <f t="shared" si="0"/>
        <v>63</v>
      </c>
      <c r="N24" s="57">
        <v>1</v>
      </c>
    </row>
    <row r="25" spans="1:14" s="14" customFormat="1" x14ac:dyDescent="0.25">
      <c r="A25" s="15"/>
      <c r="B25" s="7">
        <v>20</v>
      </c>
      <c r="C25" s="7">
        <v>7</v>
      </c>
      <c r="D25" s="7">
        <v>7</v>
      </c>
      <c r="E25" s="7">
        <v>7</v>
      </c>
      <c r="F25" s="7">
        <v>9</v>
      </c>
      <c r="G25" s="7">
        <v>9</v>
      </c>
      <c r="H25" s="7">
        <v>9</v>
      </c>
      <c r="I25" s="7">
        <v>9</v>
      </c>
      <c r="J25" s="7">
        <v>9</v>
      </c>
      <c r="K25" s="7">
        <v>5</v>
      </c>
      <c r="L25" s="37">
        <v>4</v>
      </c>
      <c r="M25" s="7">
        <f t="shared" si="0"/>
        <v>53</v>
      </c>
      <c r="N25" s="57">
        <v>3</v>
      </c>
    </row>
    <row r="26" spans="1:14" s="14" customFormat="1" x14ac:dyDescent="0.25">
      <c r="L26" s="69"/>
      <c r="N26" s="40"/>
    </row>
  </sheetData>
  <mergeCells count="3">
    <mergeCell ref="H6:J6"/>
    <mergeCell ref="C6:E6"/>
    <mergeCell ref="C8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workbookViewId="0">
      <selection activeCell="B6" sqref="B6"/>
    </sheetView>
  </sheetViews>
  <sheetFormatPr defaultRowHeight="15" x14ac:dyDescent="0.25"/>
  <cols>
    <col min="13" max="13" width="11.5703125" bestFit="1" customWidth="1"/>
    <col min="14" max="14" width="7" customWidth="1"/>
    <col min="15" max="15" width="11.5703125" bestFit="1" customWidth="1"/>
  </cols>
  <sheetData>
    <row r="2" spans="1:16" ht="24" customHeight="1" x14ac:dyDescent="0.35">
      <c r="A2" s="175" t="s">
        <v>109</v>
      </c>
      <c r="B2" s="10"/>
      <c r="C2" s="10"/>
      <c r="D2" s="10"/>
    </row>
    <row r="3" spans="1:16" ht="18" customHeight="1" x14ac:dyDescent="0.35">
      <c r="A3" s="175"/>
      <c r="B3" s="10"/>
      <c r="C3" s="10"/>
      <c r="D3" s="10"/>
    </row>
    <row r="4" spans="1:16" ht="16.5" customHeight="1" x14ac:dyDescent="0.25">
      <c r="A4" s="176" t="s">
        <v>204</v>
      </c>
      <c r="B4" s="10"/>
      <c r="C4" s="10"/>
      <c r="D4" s="10"/>
    </row>
    <row r="5" spans="1:16" ht="20.25" customHeight="1" x14ac:dyDescent="0.25"/>
    <row r="6" spans="1:16" ht="75" x14ac:dyDescent="0.25">
      <c r="A6" s="6" t="s">
        <v>1</v>
      </c>
      <c r="B6" s="6" t="s">
        <v>110</v>
      </c>
      <c r="C6" s="126" t="s">
        <v>2</v>
      </c>
      <c r="D6" s="127"/>
      <c r="E6" s="128"/>
      <c r="F6" s="6" t="s">
        <v>111</v>
      </c>
      <c r="G6" s="6" t="s">
        <v>112</v>
      </c>
      <c r="H6" s="6" t="s">
        <v>113</v>
      </c>
      <c r="I6" s="6" t="s">
        <v>11</v>
      </c>
      <c r="J6" s="6" t="s">
        <v>114</v>
      </c>
      <c r="K6" s="6" t="s">
        <v>115</v>
      </c>
      <c r="L6" s="6" t="s">
        <v>116</v>
      </c>
      <c r="M6" s="6" t="s">
        <v>24</v>
      </c>
      <c r="N6" s="12"/>
      <c r="O6" s="19" t="s">
        <v>147</v>
      </c>
      <c r="P6" s="1"/>
    </row>
    <row r="7" spans="1:16" ht="18" customHeight="1" x14ac:dyDescent="0.5">
      <c r="A7" s="6"/>
      <c r="B7" s="6"/>
      <c r="C7" s="126">
        <v>10</v>
      </c>
      <c r="D7" s="127"/>
      <c r="E7" s="128"/>
      <c r="F7" s="6">
        <v>10</v>
      </c>
      <c r="G7" s="6">
        <v>10</v>
      </c>
      <c r="H7" s="6">
        <v>10</v>
      </c>
      <c r="I7" s="6">
        <v>10</v>
      </c>
      <c r="J7" s="6">
        <v>10</v>
      </c>
      <c r="K7" s="6">
        <v>10</v>
      </c>
      <c r="L7" s="6"/>
      <c r="M7" s="6" t="s">
        <v>117</v>
      </c>
      <c r="N7" s="12"/>
      <c r="O7" s="19"/>
      <c r="P7" s="1"/>
    </row>
    <row r="8" spans="1:16" ht="14.45" x14ac:dyDescent="0.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>
        <f>(C8+D8+E8)/3+F8+G8+H8+I8+J8+K8</f>
        <v>0</v>
      </c>
      <c r="N8" s="19"/>
      <c r="O8" s="19">
        <f>M8+L8</f>
        <v>0</v>
      </c>
      <c r="P8" s="1"/>
    </row>
    <row r="9" spans="1:16" ht="14.45" x14ac:dyDescent="0.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>
        <f t="shared" ref="M9:M15" si="0">(C9+D9+E9)/3+F9+G9+H9+I9+J9+K9</f>
        <v>0</v>
      </c>
      <c r="N9" s="19"/>
      <c r="O9" s="19">
        <f t="shared" ref="O9:O15" si="1">M9+L9</f>
        <v>0</v>
      </c>
      <c r="P9" s="1"/>
    </row>
    <row r="10" spans="1:16" ht="14.45" x14ac:dyDescent="0.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>
        <f t="shared" si="0"/>
        <v>0</v>
      </c>
      <c r="N10" s="19"/>
      <c r="O10" s="19">
        <f t="shared" si="1"/>
        <v>0</v>
      </c>
      <c r="P10" s="1"/>
    </row>
    <row r="11" spans="1:16" ht="14.45" x14ac:dyDescent="0.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>
        <f t="shared" si="0"/>
        <v>0</v>
      </c>
      <c r="N11" s="19"/>
      <c r="O11" s="19">
        <f t="shared" si="1"/>
        <v>0</v>
      </c>
      <c r="P11" s="7"/>
    </row>
    <row r="12" spans="1:16" ht="14.45" x14ac:dyDescent="0.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>
        <f t="shared" si="0"/>
        <v>0</v>
      </c>
      <c r="N12" s="19"/>
      <c r="O12" s="19">
        <f t="shared" si="1"/>
        <v>0</v>
      </c>
      <c r="P12" s="1"/>
    </row>
    <row r="13" spans="1:16" ht="14.45" x14ac:dyDescent="0.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>
        <f t="shared" si="0"/>
        <v>0</v>
      </c>
      <c r="N13" s="19"/>
      <c r="O13" s="19">
        <f t="shared" si="1"/>
        <v>0</v>
      </c>
      <c r="P13" s="1"/>
    </row>
    <row r="14" spans="1:16" ht="14.45" x14ac:dyDescent="0.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 t="shared" si="0"/>
        <v>0</v>
      </c>
      <c r="N14" s="19"/>
      <c r="O14" s="19">
        <f t="shared" si="1"/>
        <v>0</v>
      </c>
      <c r="P14" s="7"/>
    </row>
    <row r="15" spans="1:16" ht="14.45" x14ac:dyDescent="0.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>
        <f t="shared" si="0"/>
        <v>0</v>
      </c>
      <c r="N15" s="19"/>
      <c r="O15" s="19">
        <f t="shared" si="1"/>
        <v>0</v>
      </c>
      <c r="P15" s="7"/>
    </row>
    <row r="16" spans="1:16" ht="14.45" x14ac:dyDescent="0.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"/>
    </row>
    <row r="17" spans="1:16" ht="14.45" x14ac:dyDescent="0.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"/>
    </row>
    <row r="18" spans="1:16" ht="14.45" x14ac:dyDescent="0.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"/>
    </row>
  </sheetData>
  <mergeCells count="2">
    <mergeCell ref="C6:E6"/>
    <mergeCell ref="C7:E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workbookViewId="0">
      <selection activeCell="K29" sqref="K29"/>
    </sheetView>
  </sheetViews>
  <sheetFormatPr defaultRowHeight="15" x14ac:dyDescent="0.25"/>
  <cols>
    <col min="2" max="2" width="12.140625" customWidth="1"/>
    <col min="4" max="4" width="11.85546875" customWidth="1"/>
    <col min="5" max="5" width="10.140625" customWidth="1"/>
  </cols>
  <sheetData>
    <row r="2" spans="1:21" ht="21" x14ac:dyDescent="0.35">
      <c r="A2" s="175" t="s">
        <v>215</v>
      </c>
      <c r="E2" s="10"/>
    </row>
    <row r="3" spans="1:21" ht="21" x14ac:dyDescent="0.35">
      <c r="A3" s="175"/>
      <c r="E3" s="10"/>
    </row>
    <row r="4" spans="1:21" ht="16.5" customHeight="1" x14ac:dyDescent="0.25">
      <c r="A4" s="176" t="s">
        <v>216</v>
      </c>
      <c r="E4" s="10"/>
    </row>
    <row r="6" spans="1:21" ht="141.75" x14ac:dyDescent="0.25">
      <c r="A6" s="6" t="s">
        <v>118</v>
      </c>
      <c r="B6" s="126" t="s">
        <v>2</v>
      </c>
      <c r="C6" s="127"/>
      <c r="D6" s="128"/>
      <c r="E6" s="6" t="s">
        <v>35</v>
      </c>
      <c r="F6" s="39" t="s">
        <v>18</v>
      </c>
      <c r="G6" s="39" t="s">
        <v>119</v>
      </c>
      <c r="H6" s="39" t="s">
        <v>39</v>
      </c>
      <c r="I6" s="39" t="s">
        <v>22</v>
      </c>
      <c r="J6" s="39" t="s">
        <v>120</v>
      </c>
      <c r="K6" s="6" t="s">
        <v>121</v>
      </c>
      <c r="L6" s="6" t="s">
        <v>23</v>
      </c>
      <c r="M6" s="6" t="s">
        <v>24</v>
      </c>
      <c r="N6" s="6"/>
    </row>
    <row r="7" spans="1:21" ht="30" x14ac:dyDescent="0.25">
      <c r="A7" s="19"/>
      <c r="B7" s="20" t="s">
        <v>200</v>
      </c>
      <c r="C7" s="21" t="s">
        <v>139</v>
      </c>
      <c r="D7" s="22" t="s">
        <v>173</v>
      </c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21" ht="14.45" x14ac:dyDescent="0.5">
      <c r="A8" s="6"/>
      <c r="B8" s="126">
        <v>10</v>
      </c>
      <c r="C8" s="127"/>
      <c r="D8" s="128"/>
      <c r="E8" s="6">
        <v>20</v>
      </c>
      <c r="F8" s="6">
        <v>10</v>
      </c>
      <c r="G8" s="6">
        <v>20</v>
      </c>
      <c r="H8" s="6">
        <v>10</v>
      </c>
      <c r="I8" s="6">
        <v>10</v>
      </c>
      <c r="J8" s="6">
        <v>30</v>
      </c>
      <c r="K8" s="6">
        <v>10</v>
      </c>
      <c r="L8" s="6"/>
      <c r="M8" s="7">
        <v>120</v>
      </c>
      <c r="N8" s="6"/>
      <c r="U8">
        <v>3</v>
      </c>
    </row>
    <row r="9" spans="1:21" ht="14.45" x14ac:dyDescent="0.5">
      <c r="A9" s="6">
        <v>2</v>
      </c>
      <c r="B9" s="19">
        <v>10</v>
      </c>
      <c r="C9" s="19">
        <v>9</v>
      </c>
      <c r="D9" s="6">
        <v>10</v>
      </c>
      <c r="E9" s="6">
        <v>19</v>
      </c>
      <c r="F9" s="6">
        <v>9</v>
      </c>
      <c r="G9" s="6">
        <v>18</v>
      </c>
      <c r="H9" s="6">
        <v>9</v>
      </c>
      <c r="I9" s="6">
        <v>9</v>
      </c>
      <c r="J9" s="6">
        <v>27</v>
      </c>
      <c r="K9" s="6">
        <v>8</v>
      </c>
      <c r="L9" s="6"/>
      <c r="M9" s="7">
        <f>(B9+C9+D9)/3+E9+F9+G9+H9+I9+J9+K9-L9</f>
        <v>108.66666666666666</v>
      </c>
      <c r="N9" s="6">
        <v>1</v>
      </c>
      <c r="U9">
        <v>2</v>
      </c>
    </row>
    <row r="10" spans="1:21" ht="14.45" x14ac:dyDescent="0.5">
      <c r="A10" s="6">
        <v>3</v>
      </c>
      <c r="B10" s="19">
        <v>7</v>
      </c>
      <c r="C10" s="19">
        <v>10</v>
      </c>
      <c r="D10" s="6">
        <v>9</v>
      </c>
      <c r="E10" s="6">
        <v>16</v>
      </c>
      <c r="F10" s="6">
        <v>6</v>
      </c>
      <c r="G10" s="6">
        <v>17</v>
      </c>
      <c r="H10" s="6">
        <v>8</v>
      </c>
      <c r="I10" s="6">
        <v>8</v>
      </c>
      <c r="J10" s="6">
        <v>26</v>
      </c>
      <c r="K10" s="6">
        <v>8</v>
      </c>
      <c r="L10" s="6"/>
      <c r="M10" s="7">
        <f t="shared" ref="M10:M14" si="0">(B10+C10+D10)/3+E10+F10+G10+H10+I10+J10+K10-L10</f>
        <v>97.666666666666657</v>
      </c>
      <c r="N10" s="6">
        <v>2</v>
      </c>
      <c r="U10">
        <v>1</v>
      </c>
    </row>
    <row r="11" spans="1:21" ht="14.45" x14ac:dyDescent="0.5">
      <c r="A11" s="6">
        <v>4</v>
      </c>
      <c r="B11" s="19">
        <v>6</v>
      </c>
      <c r="C11" s="19">
        <v>7</v>
      </c>
      <c r="D11" s="6">
        <v>7</v>
      </c>
      <c r="E11" s="6">
        <v>15</v>
      </c>
      <c r="F11" s="6">
        <v>6</v>
      </c>
      <c r="G11" s="6">
        <v>18</v>
      </c>
      <c r="H11" s="6">
        <v>6</v>
      </c>
      <c r="I11" s="6">
        <v>6</v>
      </c>
      <c r="J11" s="6">
        <v>27</v>
      </c>
      <c r="K11" s="6">
        <v>0</v>
      </c>
      <c r="L11" s="6"/>
      <c r="M11" s="7">
        <f t="shared" si="0"/>
        <v>84.666666666666671</v>
      </c>
      <c r="N11" s="6"/>
    </row>
    <row r="12" spans="1:21" ht="14.45" x14ac:dyDescent="0.5">
      <c r="A12" s="6">
        <v>5</v>
      </c>
      <c r="B12" s="19">
        <v>9</v>
      </c>
      <c r="C12" s="19">
        <v>8</v>
      </c>
      <c r="D12" s="6">
        <v>8</v>
      </c>
      <c r="E12" s="6">
        <v>18</v>
      </c>
      <c r="F12" s="6">
        <v>8</v>
      </c>
      <c r="G12" s="6">
        <v>16</v>
      </c>
      <c r="H12" s="6">
        <v>6</v>
      </c>
      <c r="I12" s="6">
        <v>6</v>
      </c>
      <c r="J12" s="6">
        <v>25</v>
      </c>
      <c r="K12" s="6">
        <v>9</v>
      </c>
      <c r="L12" s="6"/>
      <c r="M12" s="7">
        <f t="shared" si="0"/>
        <v>96.333333333333343</v>
      </c>
      <c r="N12" s="6">
        <v>3</v>
      </c>
    </row>
    <row r="13" spans="1:21" ht="14.45" x14ac:dyDescent="0.5">
      <c r="A13" s="6">
        <v>6</v>
      </c>
      <c r="B13" s="19">
        <v>8</v>
      </c>
      <c r="C13" s="19">
        <v>8</v>
      </c>
      <c r="D13" s="6">
        <v>6</v>
      </c>
      <c r="E13" s="6">
        <v>17</v>
      </c>
      <c r="F13" s="6">
        <v>7</v>
      </c>
      <c r="G13" s="6">
        <v>13</v>
      </c>
      <c r="H13" s="6">
        <v>5</v>
      </c>
      <c r="I13" s="6">
        <v>5</v>
      </c>
      <c r="J13" s="6">
        <v>24</v>
      </c>
      <c r="K13" s="6">
        <v>7</v>
      </c>
      <c r="L13" s="6"/>
      <c r="M13" s="7">
        <f t="shared" si="0"/>
        <v>85.333333333333329</v>
      </c>
      <c r="N13" s="6"/>
    </row>
    <row r="14" spans="1:21" ht="14.45" x14ac:dyDescent="0.5">
      <c r="A14" s="6"/>
      <c r="B14" s="19"/>
      <c r="C14" s="19"/>
      <c r="D14" s="6"/>
      <c r="E14" s="6"/>
      <c r="F14" s="6"/>
      <c r="G14" s="6"/>
      <c r="H14" s="6"/>
      <c r="I14" s="6"/>
      <c r="J14" s="6"/>
      <c r="K14" s="6"/>
      <c r="L14" s="6"/>
      <c r="M14" s="7">
        <f t="shared" si="0"/>
        <v>0</v>
      </c>
      <c r="N14" s="6"/>
    </row>
    <row r="15" spans="1:21" ht="14.45" x14ac:dyDescent="0.5">
      <c r="A15" s="6"/>
      <c r="B15" s="19"/>
      <c r="C15" s="19"/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</row>
    <row r="16" spans="1:21" ht="14.45" x14ac:dyDescent="0.5">
      <c r="A16" s="6"/>
      <c r="B16" s="19"/>
      <c r="C16" s="19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4.45" x14ac:dyDescent="0.5">
      <c r="A17" s="6"/>
      <c r="B17" s="19"/>
      <c r="C17" s="1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</sheetData>
  <mergeCells count="2">
    <mergeCell ref="B6:D6"/>
    <mergeCell ref="B8:D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topLeftCell="A19" workbookViewId="0">
      <selection activeCell="C24" sqref="C24"/>
    </sheetView>
  </sheetViews>
  <sheetFormatPr defaultRowHeight="15" x14ac:dyDescent="0.25"/>
  <cols>
    <col min="3" max="3" width="11.140625" customWidth="1"/>
    <col min="5" max="5" width="11.28515625" customWidth="1"/>
    <col min="10" max="10" width="9" style="14"/>
    <col min="11" max="11" width="9.5703125" style="14" customWidth="1"/>
    <col min="12" max="13" width="9" style="14"/>
    <col min="19" max="19" width="11.5703125" bestFit="1" customWidth="1"/>
  </cols>
  <sheetData>
    <row r="2" spans="1:20" ht="21" x14ac:dyDescent="0.35">
      <c r="A2" s="175" t="s">
        <v>217</v>
      </c>
      <c r="B2" s="175"/>
    </row>
    <row r="3" spans="1:20" ht="18" x14ac:dyDescent="0.25">
      <c r="F3" s="10"/>
    </row>
    <row r="4" spans="1:20" ht="18" x14ac:dyDescent="0.25">
      <c r="A4" t="s">
        <v>218</v>
      </c>
      <c r="F4" s="10"/>
    </row>
    <row r="6" spans="1:20" ht="42.95" customHeight="1" x14ac:dyDescent="0.25">
      <c r="A6" s="1"/>
      <c r="B6" s="321" t="s">
        <v>1</v>
      </c>
      <c r="C6" s="126" t="s">
        <v>2</v>
      </c>
      <c r="D6" s="127"/>
      <c r="E6" s="128"/>
      <c r="F6" s="125" t="s">
        <v>4</v>
      </c>
      <c r="G6" s="125" t="s">
        <v>70</v>
      </c>
      <c r="H6" s="129" t="s">
        <v>122</v>
      </c>
      <c r="I6" s="129"/>
      <c r="J6" s="129"/>
      <c r="K6" s="139" t="s">
        <v>123</v>
      </c>
      <c r="L6" s="139"/>
      <c r="M6" s="139"/>
      <c r="N6" s="123" t="s">
        <v>106</v>
      </c>
      <c r="O6" s="123" t="s">
        <v>124</v>
      </c>
      <c r="P6" s="125" t="s">
        <v>99</v>
      </c>
      <c r="Q6" s="123" t="s">
        <v>100</v>
      </c>
      <c r="R6" s="125" t="s">
        <v>108</v>
      </c>
      <c r="S6" s="125" t="s">
        <v>24</v>
      </c>
      <c r="T6" s="125"/>
    </row>
    <row r="7" spans="1:20" ht="45" x14ac:dyDescent="0.25">
      <c r="A7" s="1"/>
      <c r="B7" s="322"/>
      <c r="C7" s="12" t="s">
        <v>143</v>
      </c>
      <c r="D7" s="12" t="s">
        <v>154</v>
      </c>
      <c r="E7" s="12" t="s">
        <v>145</v>
      </c>
      <c r="F7" s="120"/>
      <c r="G7" s="120"/>
      <c r="H7" s="6" t="s">
        <v>104</v>
      </c>
      <c r="I7" s="6" t="s">
        <v>105</v>
      </c>
      <c r="J7" s="7" t="s">
        <v>76</v>
      </c>
      <c r="K7" s="7" t="s">
        <v>77</v>
      </c>
      <c r="L7" s="7" t="s">
        <v>170</v>
      </c>
      <c r="M7" s="7" t="s">
        <v>89</v>
      </c>
      <c r="N7" s="124"/>
      <c r="O7" s="124"/>
      <c r="P7" s="120"/>
      <c r="Q7" s="124"/>
      <c r="R7" s="120"/>
      <c r="S7" s="120"/>
      <c r="T7" s="120"/>
    </row>
    <row r="8" spans="1:20" s="14" customFormat="1" x14ac:dyDescent="0.25">
      <c r="A8" s="15" t="s">
        <v>197</v>
      </c>
      <c r="B8" s="323">
        <v>11</v>
      </c>
      <c r="C8" s="7">
        <v>6</v>
      </c>
      <c r="D8" s="7">
        <v>7</v>
      </c>
      <c r="E8" s="7">
        <v>6</v>
      </c>
      <c r="F8" s="7">
        <v>7</v>
      </c>
      <c r="G8" s="7">
        <v>7</v>
      </c>
      <c r="H8" s="7">
        <v>4</v>
      </c>
      <c r="I8" s="7">
        <v>2</v>
      </c>
      <c r="J8" s="7">
        <v>2</v>
      </c>
      <c r="K8" s="7">
        <v>5</v>
      </c>
      <c r="L8" s="7">
        <v>3</v>
      </c>
      <c r="M8" s="7">
        <v>4</v>
      </c>
      <c r="N8" s="7">
        <v>6</v>
      </c>
      <c r="O8" s="7">
        <v>6</v>
      </c>
      <c r="P8" s="7">
        <v>6</v>
      </c>
      <c r="Q8" s="7">
        <v>7</v>
      </c>
      <c r="R8" s="7"/>
      <c r="S8" s="7">
        <f t="shared" ref="S8:S23" si="0">(C8+D8+E8)/3+F8+G8+H8+I8+J8+K8+L8+M8+N8+O8+P8+Q8</f>
        <v>65.333333333333329</v>
      </c>
      <c r="T8" s="7"/>
    </row>
    <row r="9" spans="1:20" s="14" customFormat="1" ht="14.45" x14ac:dyDescent="0.5">
      <c r="A9" s="15"/>
      <c r="B9" s="323">
        <v>12</v>
      </c>
      <c r="C9" s="7">
        <v>10</v>
      </c>
      <c r="D9" s="7">
        <v>9</v>
      </c>
      <c r="E9" s="7">
        <v>10</v>
      </c>
      <c r="F9" s="7">
        <v>10</v>
      </c>
      <c r="G9" s="7">
        <v>9</v>
      </c>
      <c r="H9" s="7">
        <v>5</v>
      </c>
      <c r="I9" s="7">
        <v>4</v>
      </c>
      <c r="J9" s="7">
        <v>5</v>
      </c>
      <c r="K9" s="7">
        <v>5</v>
      </c>
      <c r="L9" s="7">
        <v>4</v>
      </c>
      <c r="M9" s="7">
        <v>3</v>
      </c>
      <c r="N9" s="7">
        <v>7</v>
      </c>
      <c r="O9" s="7">
        <v>9</v>
      </c>
      <c r="P9" s="7">
        <v>8</v>
      </c>
      <c r="Q9" s="7">
        <v>9</v>
      </c>
      <c r="R9" s="7"/>
      <c r="S9" s="7">
        <f t="shared" si="0"/>
        <v>87.666666666666657</v>
      </c>
      <c r="T9" s="7">
        <v>1</v>
      </c>
    </row>
    <row r="10" spans="1:20" s="14" customFormat="1" ht="14.45" x14ac:dyDescent="0.5">
      <c r="A10" s="15"/>
      <c r="B10" s="323">
        <v>13</v>
      </c>
      <c r="C10" s="7">
        <v>9</v>
      </c>
      <c r="D10" s="7">
        <v>8</v>
      </c>
      <c r="E10" s="7">
        <v>9</v>
      </c>
      <c r="F10" s="7">
        <v>8</v>
      </c>
      <c r="G10" s="7">
        <v>7</v>
      </c>
      <c r="H10" s="7">
        <v>4</v>
      </c>
      <c r="I10" s="7">
        <v>3</v>
      </c>
      <c r="J10" s="7">
        <v>4</v>
      </c>
      <c r="K10" s="7">
        <v>4</v>
      </c>
      <c r="L10" s="7">
        <v>3</v>
      </c>
      <c r="M10" s="7">
        <v>4</v>
      </c>
      <c r="N10" s="7">
        <v>7</v>
      </c>
      <c r="O10" s="7">
        <v>8</v>
      </c>
      <c r="P10" s="7">
        <v>7</v>
      </c>
      <c r="Q10" s="7">
        <v>7</v>
      </c>
      <c r="R10" s="7"/>
      <c r="S10" s="7">
        <f t="shared" si="0"/>
        <v>74.666666666666657</v>
      </c>
      <c r="T10" s="7">
        <v>3</v>
      </c>
    </row>
    <row r="11" spans="1:20" s="14" customFormat="1" ht="14.45" x14ac:dyDescent="0.5">
      <c r="A11" s="15"/>
      <c r="B11" s="323">
        <v>17</v>
      </c>
      <c r="C11" s="7">
        <v>8</v>
      </c>
      <c r="D11" s="7">
        <v>7</v>
      </c>
      <c r="E11" s="7">
        <v>8</v>
      </c>
      <c r="F11" s="7">
        <v>8</v>
      </c>
      <c r="G11" s="7">
        <v>9</v>
      </c>
      <c r="H11" s="7">
        <v>5</v>
      </c>
      <c r="I11" s="7">
        <v>4</v>
      </c>
      <c r="J11" s="7">
        <v>4</v>
      </c>
      <c r="K11" s="7">
        <v>4</v>
      </c>
      <c r="L11" s="7">
        <v>3</v>
      </c>
      <c r="M11" s="7">
        <v>4</v>
      </c>
      <c r="N11" s="7">
        <v>6</v>
      </c>
      <c r="O11" s="7">
        <v>7</v>
      </c>
      <c r="P11" s="7">
        <v>7</v>
      </c>
      <c r="Q11" s="7">
        <v>7</v>
      </c>
      <c r="R11" s="7"/>
      <c r="S11" s="7">
        <f t="shared" si="0"/>
        <v>75.666666666666671</v>
      </c>
      <c r="T11" s="7">
        <v>2</v>
      </c>
    </row>
    <row r="12" spans="1:20" s="14" customFormat="1" ht="14.45" x14ac:dyDescent="0.5">
      <c r="A12" s="15"/>
      <c r="B12" s="323">
        <v>20</v>
      </c>
      <c r="C12" s="7">
        <v>7</v>
      </c>
      <c r="D12" s="7">
        <v>7</v>
      </c>
      <c r="E12" s="7">
        <v>7</v>
      </c>
      <c r="F12" s="7">
        <v>8</v>
      </c>
      <c r="G12" s="7">
        <v>9</v>
      </c>
      <c r="H12" s="7">
        <v>4</v>
      </c>
      <c r="I12" s="7">
        <v>3</v>
      </c>
      <c r="J12" s="7">
        <v>4</v>
      </c>
      <c r="K12" s="7">
        <v>5</v>
      </c>
      <c r="L12" s="7">
        <v>4</v>
      </c>
      <c r="M12" s="7">
        <v>5</v>
      </c>
      <c r="N12" s="7">
        <v>7</v>
      </c>
      <c r="O12" s="7">
        <v>6</v>
      </c>
      <c r="P12" s="7">
        <v>5</v>
      </c>
      <c r="Q12" s="7">
        <v>6</v>
      </c>
      <c r="R12" s="7"/>
      <c r="S12" s="7">
        <f t="shared" si="0"/>
        <v>73</v>
      </c>
      <c r="T12" s="7"/>
    </row>
    <row r="13" spans="1:20" s="14" customFormat="1" ht="14.45" x14ac:dyDescent="0.5">
      <c r="A13" s="15"/>
      <c r="B13" s="323">
        <v>26</v>
      </c>
      <c r="C13" s="7">
        <v>7</v>
      </c>
      <c r="D13" s="7">
        <v>6</v>
      </c>
      <c r="E13" s="7">
        <v>6</v>
      </c>
      <c r="F13" s="7">
        <v>8</v>
      </c>
      <c r="G13" s="7">
        <v>8</v>
      </c>
      <c r="H13" s="7">
        <v>3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7</v>
      </c>
      <c r="O13" s="7">
        <v>6</v>
      </c>
      <c r="P13" s="7">
        <v>6</v>
      </c>
      <c r="Q13" s="7">
        <v>5</v>
      </c>
      <c r="R13" s="7"/>
      <c r="S13" s="7">
        <f t="shared" si="0"/>
        <v>69.333333333333329</v>
      </c>
      <c r="T13" s="7"/>
    </row>
    <row r="14" spans="1:20" s="14" customFormat="1" x14ac:dyDescent="0.25">
      <c r="A14" s="15" t="s">
        <v>196</v>
      </c>
      <c r="B14" s="323">
        <v>6</v>
      </c>
      <c r="C14" s="7">
        <v>8</v>
      </c>
      <c r="D14" s="7">
        <v>8</v>
      </c>
      <c r="E14" s="7">
        <v>8</v>
      </c>
      <c r="F14" s="7">
        <v>9</v>
      </c>
      <c r="G14" s="7">
        <v>9</v>
      </c>
      <c r="H14" s="7">
        <v>3</v>
      </c>
      <c r="I14" s="7">
        <v>3</v>
      </c>
      <c r="J14" s="7">
        <v>4</v>
      </c>
      <c r="K14" s="7">
        <v>5</v>
      </c>
      <c r="L14" s="7">
        <v>4</v>
      </c>
      <c r="M14" s="7">
        <v>4</v>
      </c>
      <c r="N14" s="7">
        <v>6</v>
      </c>
      <c r="O14" s="7">
        <v>8</v>
      </c>
      <c r="P14" s="7">
        <v>7</v>
      </c>
      <c r="Q14" s="7">
        <v>7</v>
      </c>
      <c r="R14" s="7"/>
      <c r="S14" s="7">
        <f t="shared" si="0"/>
        <v>77</v>
      </c>
      <c r="T14" s="7">
        <v>3</v>
      </c>
    </row>
    <row r="15" spans="1:20" s="14" customFormat="1" ht="14.45" x14ac:dyDescent="0.5">
      <c r="A15" s="15"/>
      <c r="B15" s="323">
        <v>7</v>
      </c>
      <c r="C15" s="7">
        <v>10</v>
      </c>
      <c r="D15" s="7">
        <v>7</v>
      </c>
      <c r="E15" s="7">
        <v>10</v>
      </c>
      <c r="F15" s="7">
        <v>9</v>
      </c>
      <c r="G15" s="7">
        <v>9</v>
      </c>
      <c r="H15" s="7">
        <v>5</v>
      </c>
      <c r="I15" s="7">
        <v>5</v>
      </c>
      <c r="J15" s="7">
        <v>4</v>
      </c>
      <c r="K15" s="7">
        <v>4</v>
      </c>
      <c r="L15" s="7">
        <v>4</v>
      </c>
      <c r="M15" s="7">
        <v>4</v>
      </c>
      <c r="N15" s="7">
        <v>6</v>
      </c>
      <c r="O15" s="7">
        <v>9</v>
      </c>
      <c r="P15" s="7">
        <v>9</v>
      </c>
      <c r="Q15" s="7">
        <v>8</v>
      </c>
      <c r="R15" s="7"/>
      <c r="S15" s="7">
        <f t="shared" si="0"/>
        <v>85</v>
      </c>
      <c r="T15" s="7">
        <v>1</v>
      </c>
    </row>
    <row r="16" spans="1:20" s="14" customFormat="1" ht="14.45" x14ac:dyDescent="0.5">
      <c r="A16" s="15"/>
      <c r="B16" s="323">
        <v>8</v>
      </c>
      <c r="C16" s="7">
        <v>7</v>
      </c>
      <c r="D16" s="7">
        <v>6</v>
      </c>
      <c r="E16" s="7">
        <v>7</v>
      </c>
      <c r="F16" s="7">
        <v>8</v>
      </c>
      <c r="G16" s="7">
        <v>7</v>
      </c>
      <c r="H16" s="7">
        <v>4</v>
      </c>
      <c r="I16" s="7">
        <v>4</v>
      </c>
      <c r="J16" s="7">
        <v>3</v>
      </c>
      <c r="K16" s="7">
        <v>5</v>
      </c>
      <c r="L16" s="7">
        <v>3</v>
      </c>
      <c r="M16" s="7">
        <v>5</v>
      </c>
      <c r="N16" s="7">
        <v>5</v>
      </c>
      <c r="O16" s="7">
        <v>6</v>
      </c>
      <c r="P16" s="7">
        <v>6</v>
      </c>
      <c r="Q16" s="7">
        <v>6</v>
      </c>
      <c r="R16" s="7"/>
      <c r="S16" s="7">
        <f t="shared" si="0"/>
        <v>68.666666666666671</v>
      </c>
      <c r="T16" s="7"/>
    </row>
    <row r="17" spans="1:20" s="14" customFormat="1" ht="14.45" x14ac:dyDescent="0.5">
      <c r="A17" s="15"/>
      <c r="B17" s="323">
        <v>9</v>
      </c>
      <c r="C17" s="7">
        <v>7</v>
      </c>
      <c r="D17" s="7">
        <v>6</v>
      </c>
      <c r="E17" s="7">
        <v>7</v>
      </c>
      <c r="F17" s="7">
        <v>9</v>
      </c>
      <c r="G17" s="7">
        <v>7</v>
      </c>
      <c r="H17" s="7">
        <v>4</v>
      </c>
      <c r="I17" s="7">
        <v>4</v>
      </c>
      <c r="J17" s="7">
        <v>3</v>
      </c>
      <c r="K17" s="7">
        <v>5</v>
      </c>
      <c r="L17" s="7">
        <v>3</v>
      </c>
      <c r="M17" s="7">
        <v>3</v>
      </c>
      <c r="N17" s="7">
        <v>6</v>
      </c>
      <c r="O17" s="7">
        <v>7</v>
      </c>
      <c r="P17" s="7">
        <v>6</v>
      </c>
      <c r="Q17" s="7">
        <v>6</v>
      </c>
      <c r="R17" s="7"/>
      <c r="S17" s="7">
        <f t="shared" si="0"/>
        <v>69.666666666666671</v>
      </c>
      <c r="T17" s="7"/>
    </row>
    <row r="18" spans="1:20" s="14" customFormat="1" ht="14.45" x14ac:dyDescent="0.5">
      <c r="A18" s="15"/>
      <c r="B18" s="323">
        <v>10</v>
      </c>
      <c r="C18" s="7">
        <v>6</v>
      </c>
      <c r="D18" s="7">
        <v>6</v>
      </c>
      <c r="E18" s="7">
        <v>6</v>
      </c>
      <c r="F18" s="7">
        <v>8</v>
      </c>
      <c r="G18" s="7">
        <v>8</v>
      </c>
      <c r="H18" s="7">
        <v>3</v>
      </c>
      <c r="I18" s="7">
        <v>3</v>
      </c>
      <c r="J18" s="7">
        <v>4</v>
      </c>
      <c r="K18" s="7">
        <v>5</v>
      </c>
      <c r="L18" s="7">
        <v>3</v>
      </c>
      <c r="M18" s="7">
        <v>3</v>
      </c>
      <c r="N18" s="7">
        <v>6</v>
      </c>
      <c r="O18" s="7">
        <v>6</v>
      </c>
      <c r="P18" s="7">
        <v>5</v>
      </c>
      <c r="Q18" s="7">
        <v>6</v>
      </c>
      <c r="R18" s="7"/>
      <c r="S18" s="7">
        <f t="shared" si="0"/>
        <v>66</v>
      </c>
      <c r="T18" s="7"/>
    </row>
    <row r="19" spans="1:20" s="14" customFormat="1" ht="14.45" x14ac:dyDescent="0.5">
      <c r="A19" s="15"/>
      <c r="B19" s="323">
        <v>35</v>
      </c>
      <c r="C19" s="7">
        <v>9</v>
      </c>
      <c r="D19" s="7">
        <v>9</v>
      </c>
      <c r="E19" s="7">
        <v>9</v>
      </c>
      <c r="F19" s="7">
        <v>9</v>
      </c>
      <c r="G19" s="7">
        <v>9</v>
      </c>
      <c r="H19" s="7">
        <v>3</v>
      </c>
      <c r="I19" s="7">
        <v>4</v>
      </c>
      <c r="J19" s="7">
        <v>4</v>
      </c>
      <c r="K19" s="7">
        <v>5</v>
      </c>
      <c r="L19" s="7">
        <v>5</v>
      </c>
      <c r="M19" s="7">
        <v>5</v>
      </c>
      <c r="N19" s="7">
        <v>8</v>
      </c>
      <c r="O19" s="7">
        <v>9</v>
      </c>
      <c r="P19" s="7">
        <v>6</v>
      </c>
      <c r="Q19" s="7">
        <v>8</v>
      </c>
      <c r="R19" s="7"/>
      <c r="S19" s="7">
        <f t="shared" si="0"/>
        <v>84</v>
      </c>
      <c r="T19" s="7">
        <v>2</v>
      </c>
    </row>
    <row r="20" spans="1:20" s="14" customFormat="1" x14ac:dyDescent="0.25">
      <c r="A20" s="15" t="s">
        <v>195</v>
      </c>
      <c r="B20" s="323">
        <v>2</v>
      </c>
      <c r="C20" s="7">
        <v>9</v>
      </c>
      <c r="D20" s="7">
        <v>8</v>
      </c>
      <c r="E20" s="7">
        <v>9</v>
      </c>
      <c r="F20" s="7">
        <v>9</v>
      </c>
      <c r="G20" s="7">
        <v>9</v>
      </c>
      <c r="H20" s="7">
        <v>4</v>
      </c>
      <c r="I20" s="7">
        <v>4</v>
      </c>
      <c r="J20" s="7">
        <v>5</v>
      </c>
      <c r="K20" s="7">
        <v>5</v>
      </c>
      <c r="L20" s="7">
        <v>3</v>
      </c>
      <c r="M20" s="7">
        <v>4</v>
      </c>
      <c r="N20" s="7">
        <v>7</v>
      </c>
      <c r="O20" s="7">
        <v>9</v>
      </c>
      <c r="P20" s="7">
        <v>8</v>
      </c>
      <c r="Q20" s="7">
        <v>8</v>
      </c>
      <c r="R20" s="7"/>
      <c r="S20" s="7">
        <f t="shared" si="0"/>
        <v>83.666666666666657</v>
      </c>
      <c r="T20" s="7">
        <v>2</v>
      </c>
    </row>
    <row r="21" spans="1:20" s="14" customFormat="1" ht="14.45" x14ac:dyDescent="0.5">
      <c r="A21" s="15"/>
      <c r="B21" s="323">
        <v>3</v>
      </c>
      <c r="C21" s="7">
        <v>8</v>
      </c>
      <c r="D21" s="7">
        <v>7</v>
      </c>
      <c r="E21" s="7">
        <v>8</v>
      </c>
      <c r="F21" s="7">
        <v>8</v>
      </c>
      <c r="G21" s="7">
        <v>7</v>
      </c>
      <c r="H21" s="7">
        <v>4</v>
      </c>
      <c r="I21" s="7">
        <v>4</v>
      </c>
      <c r="J21" s="7">
        <v>3</v>
      </c>
      <c r="K21" s="7">
        <v>4</v>
      </c>
      <c r="L21" s="7">
        <v>3</v>
      </c>
      <c r="M21" s="7">
        <v>4</v>
      </c>
      <c r="N21" s="7">
        <v>7</v>
      </c>
      <c r="O21" s="7">
        <v>7</v>
      </c>
      <c r="P21" s="7">
        <v>7</v>
      </c>
      <c r="Q21" s="7">
        <v>7</v>
      </c>
      <c r="R21" s="7"/>
      <c r="S21" s="7">
        <f t="shared" si="0"/>
        <v>72.666666666666671</v>
      </c>
      <c r="T21" s="7"/>
    </row>
    <row r="22" spans="1:20" s="14" customFormat="1" ht="14.45" x14ac:dyDescent="0.5">
      <c r="A22" s="15"/>
      <c r="B22" s="323">
        <v>4</v>
      </c>
      <c r="C22" s="7">
        <v>10</v>
      </c>
      <c r="D22" s="7">
        <v>9</v>
      </c>
      <c r="E22" s="7">
        <v>10</v>
      </c>
      <c r="F22" s="7">
        <v>10</v>
      </c>
      <c r="G22" s="7">
        <v>10</v>
      </c>
      <c r="H22" s="7">
        <v>5</v>
      </c>
      <c r="I22" s="7">
        <v>5</v>
      </c>
      <c r="J22" s="7">
        <v>4</v>
      </c>
      <c r="K22" s="7">
        <v>5</v>
      </c>
      <c r="L22" s="7">
        <v>4</v>
      </c>
      <c r="M22" s="7">
        <v>5</v>
      </c>
      <c r="N22" s="7">
        <v>8</v>
      </c>
      <c r="O22" s="7">
        <v>9</v>
      </c>
      <c r="P22" s="7">
        <v>8</v>
      </c>
      <c r="Q22" s="7">
        <v>9</v>
      </c>
      <c r="R22" s="7"/>
      <c r="S22" s="7">
        <f t="shared" si="0"/>
        <v>91.666666666666657</v>
      </c>
      <c r="T22" s="7">
        <v>1</v>
      </c>
    </row>
    <row r="23" spans="1:20" s="14" customFormat="1" ht="14.45" x14ac:dyDescent="0.5">
      <c r="A23" s="15"/>
      <c r="B23" s="323">
        <v>5</v>
      </c>
      <c r="C23" s="7">
        <v>7</v>
      </c>
      <c r="D23" s="7">
        <v>7</v>
      </c>
      <c r="E23" s="7">
        <v>7</v>
      </c>
      <c r="F23" s="7">
        <v>7</v>
      </c>
      <c r="G23" s="7">
        <v>7</v>
      </c>
      <c r="H23" s="7">
        <v>3</v>
      </c>
      <c r="I23" s="7">
        <v>3</v>
      </c>
      <c r="J23" s="7">
        <v>4</v>
      </c>
      <c r="K23" s="7">
        <v>5</v>
      </c>
      <c r="L23" s="7">
        <v>3</v>
      </c>
      <c r="M23" s="7">
        <v>3</v>
      </c>
      <c r="N23" s="7">
        <v>7</v>
      </c>
      <c r="O23" s="7">
        <v>7</v>
      </c>
      <c r="P23" s="7">
        <v>6</v>
      </c>
      <c r="Q23" s="7">
        <v>6</v>
      </c>
      <c r="R23" s="7"/>
      <c r="S23" s="7">
        <f t="shared" si="0"/>
        <v>68</v>
      </c>
      <c r="T23" s="7"/>
    </row>
    <row r="24" spans="1:20" s="14" customFormat="1" ht="14.65" thickBot="1" x14ac:dyDescent="0.55000000000000004">
      <c r="A24" s="15"/>
      <c r="B24" s="324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0" s="14" customFormat="1" ht="30.75" thickBot="1" x14ac:dyDescent="0.3">
      <c r="A25" s="15"/>
      <c r="B25" s="325"/>
      <c r="C25" s="62" t="s">
        <v>145</v>
      </c>
      <c r="D25" s="62" t="s">
        <v>154</v>
      </c>
      <c r="E25" s="62" t="s">
        <v>150</v>
      </c>
      <c r="F25" s="147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9"/>
    </row>
    <row r="26" spans="1:20" s="14" customFormat="1" x14ac:dyDescent="0.25">
      <c r="A26" s="15" t="s">
        <v>152</v>
      </c>
      <c r="B26" s="326">
        <v>24</v>
      </c>
      <c r="C26" s="43">
        <v>9</v>
      </c>
      <c r="D26" s="43">
        <v>8</v>
      </c>
      <c r="E26" s="43">
        <v>9</v>
      </c>
      <c r="F26" s="43">
        <v>6</v>
      </c>
      <c r="G26" s="43">
        <v>7</v>
      </c>
      <c r="H26" s="43">
        <v>5</v>
      </c>
      <c r="I26" s="43">
        <v>4</v>
      </c>
      <c r="J26" s="43">
        <v>4</v>
      </c>
      <c r="K26" s="88">
        <v>5</v>
      </c>
      <c r="L26" s="43">
        <v>4</v>
      </c>
      <c r="M26" s="43">
        <v>5</v>
      </c>
      <c r="N26" s="43">
        <v>7</v>
      </c>
      <c r="O26" s="43">
        <v>8</v>
      </c>
      <c r="P26" s="43">
        <v>8</v>
      </c>
      <c r="Q26" s="43">
        <v>8</v>
      </c>
      <c r="R26" s="43">
        <v>5</v>
      </c>
      <c r="S26" s="43">
        <f>(C26+D26+E26)/3+F26+G26+H26+I26+J26+K26+L26+M26+N26+O26+P26+Q26-R26</f>
        <v>74.666666666666657</v>
      </c>
      <c r="T26" s="99">
        <v>1</v>
      </c>
    </row>
    <row r="27" spans="1:20" s="14" customFormat="1" ht="14.45" x14ac:dyDescent="0.5">
      <c r="A27" s="15"/>
      <c r="B27" s="323">
        <v>25</v>
      </c>
      <c r="C27" s="7">
        <v>8</v>
      </c>
      <c r="D27" s="7">
        <v>7</v>
      </c>
      <c r="E27" s="7">
        <v>8</v>
      </c>
      <c r="F27" s="7">
        <v>8</v>
      </c>
      <c r="G27" s="7">
        <v>7</v>
      </c>
      <c r="H27" s="7">
        <v>4</v>
      </c>
      <c r="I27" s="7">
        <v>3</v>
      </c>
      <c r="J27" s="7">
        <v>5</v>
      </c>
      <c r="K27" s="66">
        <v>4</v>
      </c>
      <c r="L27" s="7">
        <v>3</v>
      </c>
      <c r="M27" s="7">
        <v>3</v>
      </c>
      <c r="N27" s="7">
        <v>5</v>
      </c>
      <c r="O27" s="7">
        <v>7</v>
      </c>
      <c r="P27" s="7">
        <v>5</v>
      </c>
      <c r="Q27" s="7">
        <v>6</v>
      </c>
      <c r="R27" s="7"/>
      <c r="S27" s="7">
        <f t="shared" ref="S27:S34" si="1">(C27+D27+E27)/3+F27+G27+H27+I27+J27+K27+L27+M27+N27+O27+P27+Q27-R27</f>
        <v>67.666666666666671</v>
      </c>
      <c r="T27" s="85">
        <v>3</v>
      </c>
    </row>
    <row r="28" spans="1:20" s="14" customFormat="1" ht="14.45" x14ac:dyDescent="0.5">
      <c r="A28" s="15"/>
      <c r="B28" s="323">
        <v>27</v>
      </c>
      <c r="C28" s="7">
        <v>6</v>
      </c>
      <c r="D28" s="7">
        <v>7</v>
      </c>
      <c r="E28" s="7">
        <v>5</v>
      </c>
      <c r="F28" s="7">
        <v>6</v>
      </c>
      <c r="G28" s="7">
        <v>6</v>
      </c>
      <c r="H28" s="7">
        <v>1</v>
      </c>
      <c r="I28" s="7">
        <v>2</v>
      </c>
      <c r="J28" s="7">
        <v>3</v>
      </c>
      <c r="K28" s="66">
        <v>4</v>
      </c>
      <c r="L28" s="7">
        <v>4</v>
      </c>
      <c r="M28" s="7">
        <v>3</v>
      </c>
      <c r="N28" s="7">
        <v>6</v>
      </c>
      <c r="O28" s="7">
        <v>6</v>
      </c>
      <c r="P28" s="7">
        <v>5</v>
      </c>
      <c r="Q28" s="7">
        <v>6</v>
      </c>
      <c r="R28" s="7">
        <v>5</v>
      </c>
      <c r="S28" s="7">
        <f t="shared" si="1"/>
        <v>53</v>
      </c>
      <c r="T28" s="85"/>
    </row>
    <row r="29" spans="1:20" s="14" customFormat="1" ht="14.45" x14ac:dyDescent="0.5">
      <c r="A29" s="15"/>
      <c r="B29" s="323">
        <v>30</v>
      </c>
      <c r="C29" s="7">
        <v>6</v>
      </c>
      <c r="D29" s="7">
        <v>6</v>
      </c>
      <c r="E29" s="7">
        <v>5</v>
      </c>
      <c r="F29" s="7">
        <v>7</v>
      </c>
      <c r="G29" s="7">
        <v>6</v>
      </c>
      <c r="H29" s="7">
        <v>3</v>
      </c>
      <c r="I29" s="7">
        <v>2</v>
      </c>
      <c r="J29" s="7">
        <v>3</v>
      </c>
      <c r="K29" s="66">
        <v>5</v>
      </c>
      <c r="L29" s="7">
        <v>3</v>
      </c>
      <c r="M29" s="7">
        <v>5</v>
      </c>
      <c r="N29" s="7">
        <v>8</v>
      </c>
      <c r="O29" s="7">
        <v>6</v>
      </c>
      <c r="P29" s="7">
        <v>6</v>
      </c>
      <c r="Q29" s="7">
        <v>5</v>
      </c>
      <c r="R29" s="7"/>
      <c r="S29" s="7">
        <f t="shared" si="1"/>
        <v>64.666666666666671</v>
      </c>
      <c r="T29" s="85"/>
    </row>
    <row r="30" spans="1:20" s="14" customFormat="1" ht="14.45" x14ac:dyDescent="0.5">
      <c r="A30" s="15"/>
      <c r="B30" s="323">
        <v>31</v>
      </c>
      <c r="C30" s="7">
        <v>6</v>
      </c>
      <c r="D30" s="7">
        <v>7</v>
      </c>
      <c r="E30" s="7">
        <v>6</v>
      </c>
      <c r="F30" s="7">
        <v>6</v>
      </c>
      <c r="G30" s="7">
        <v>5</v>
      </c>
      <c r="H30" s="7">
        <v>4</v>
      </c>
      <c r="I30" s="7">
        <v>2</v>
      </c>
      <c r="J30" s="7">
        <v>3</v>
      </c>
      <c r="K30" s="66">
        <v>4</v>
      </c>
      <c r="L30" s="7">
        <v>4</v>
      </c>
      <c r="M30" s="7">
        <v>4</v>
      </c>
      <c r="N30" s="7">
        <v>8</v>
      </c>
      <c r="O30" s="7">
        <v>6</v>
      </c>
      <c r="P30" s="7">
        <v>5</v>
      </c>
      <c r="Q30" s="7">
        <v>6</v>
      </c>
      <c r="R30" s="7"/>
      <c r="S30" s="7">
        <f t="shared" si="1"/>
        <v>63.333333333333329</v>
      </c>
      <c r="T30" s="85"/>
    </row>
    <row r="31" spans="1:20" s="14" customFormat="1" ht="14.45" x14ac:dyDescent="0.5">
      <c r="A31" s="15"/>
      <c r="B31" s="323">
        <v>32</v>
      </c>
      <c r="C31" s="7">
        <v>4</v>
      </c>
      <c r="D31" s="7">
        <v>4</v>
      </c>
      <c r="E31" s="7">
        <v>4</v>
      </c>
      <c r="F31" s="7">
        <v>5</v>
      </c>
      <c r="G31" s="7">
        <v>5</v>
      </c>
      <c r="H31" s="7">
        <v>2</v>
      </c>
      <c r="I31" s="7">
        <v>2</v>
      </c>
      <c r="J31" s="7">
        <v>1</v>
      </c>
      <c r="K31" s="66">
        <v>2</v>
      </c>
      <c r="L31" s="7">
        <v>2</v>
      </c>
      <c r="M31" s="7">
        <v>3</v>
      </c>
      <c r="N31" s="7">
        <v>4</v>
      </c>
      <c r="O31" s="7">
        <v>4</v>
      </c>
      <c r="P31" s="7">
        <v>4</v>
      </c>
      <c r="Q31" s="7">
        <v>4</v>
      </c>
      <c r="R31" s="7"/>
      <c r="S31" s="7">
        <f t="shared" si="1"/>
        <v>42</v>
      </c>
      <c r="T31" s="85"/>
    </row>
    <row r="32" spans="1:20" s="14" customFormat="1" ht="14.45" x14ac:dyDescent="0.5">
      <c r="A32" s="15"/>
      <c r="B32" s="323">
        <v>33</v>
      </c>
      <c r="C32" s="7">
        <v>7</v>
      </c>
      <c r="D32" s="7">
        <v>6</v>
      </c>
      <c r="E32" s="7">
        <v>6</v>
      </c>
      <c r="F32" s="7">
        <v>7</v>
      </c>
      <c r="G32" s="7">
        <v>5</v>
      </c>
      <c r="H32" s="7">
        <v>2</v>
      </c>
      <c r="I32" s="7">
        <v>2</v>
      </c>
      <c r="J32" s="7">
        <v>2</v>
      </c>
      <c r="K32" s="57">
        <v>5</v>
      </c>
      <c r="L32" s="7">
        <v>4</v>
      </c>
      <c r="M32" s="7">
        <v>5</v>
      </c>
      <c r="N32" s="7">
        <v>8</v>
      </c>
      <c r="O32" s="7">
        <v>7</v>
      </c>
      <c r="P32" s="7">
        <v>8</v>
      </c>
      <c r="Q32" s="7">
        <v>7</v>
      </c>
      <c r="R32" s="7"/>
      <c r="S32" s="7">
        <f t="shared" si="1"/>
        <v>68.333333333333329</v>
      </c>
      <c r="T32" s="85">
        <v>2</v>
      </c>
    </row>
    <row r="33" spans="1:20" s="14" customFormat="1" ht="14.45" x14ac:dyDescent="0.5">
      <c r="A33" s="15"/>
      <c r="B33" s="323">
        <v>34</v>
      </c>
      <c r="C33" s="7">
        <v>6</v>
      </c>
      <c r="D33" s="7">
        <v>7</v>
      </c>
      <c r="E33" s="7">
        <v>7</v>
      </c>
      <c r="F33" s="7">
        <v>9</v>
      </c>
      <c r="G33" s="7">
        <v>6</v>
      </c>
      <c r="H33" s="7">
        <v>2</v>
      </c>
      <c r="I33" s="7">
        <v>2</v>
      </c>
      <c r="J33" s="7">
        <v>2</v>
      </c>
      <c r="K33" s="57">
        <v>4</v>
      </c>
      <c r="L33" s="7">
        <v>3</v>
      </c>
      <c r="M33" s="7">
        <v>4</v>
      </c>
      <c r="N33" s="7">
        <v>6</v>
      </c>
      <c r="O33" s="7">
        <v>6</v>
      </c>
      <c r="P33" s="7">
        <v>5</v>
      </c>
      <c r="Q33" s="7">
        <v>6</v>
      </c>
      <c r="R33" s="7"/>
      <c r="S33" s="7">
        <f t="shared" si="1"/>
        <v>61.666666666666671</v>
      </c>
      <c r="T33" s="80"/>
    </row>
    <row r="34" spans="1:20" s="14" customFormat="1" ht="14.45" x14ac:dyDescent="0.5">
      <c r="A34" s="15"/>
      <c r="B34" s="323">
        <v>36</v>
      </c>
      <c r="C34" s="7">
        <v>5</v>
      </c>
      <c r="D34" s="7">
        <v>6</v>
      </c>
      <c r="E34" s="7">
        <v>5</v>
      </c>
      <c r="F34" s="7">
        <v>7</v>
      </c>
      <c r="G34" s="7">
        <v>4</v>
      </c>
      <c r="H34" s="7">
        <v>4</v>
      </c>
      <c r="I34" s="7">
        <v>2</v>
      </c>
      <c r="J34" s="7">
        <v>4</v>
      </c>
      <c r="K34" s="57">
        <v>5</v>
      </c>
      <c r="L34" s="7">
        <v>1</v>
      </c>
      <c r="M34" s="7">
        <v>3</v>
      </c>
      <c r="N34" s="7">
        <v>7</v>
      </c>
      <c r="O34" s="7">
        <v>6</v>
      </c>
      <c r="P34" s="7">
        <v>5</v>
      </c>
      <c r="Q34" s="7">
        <v>6</v>
      </c>
      <c r="R34" s="7"/>
      <c r="S34" s="7">
        <f t="shared" si="1"/>
        <v>59.333333333333329</v>
      </c>
      <c r="T34" s="80"/>
    </row>
    <row r="35" spans="1:20" s="14" customFormat="1" ht="14.65" thickBot="1" x14ac:dyDescent="0.55000000000000004">
      <c r="A35" s="15"/>
      <c r="B35" s="327"/>
      <c r="C35" s="61"/>
      <c r="D35" s="61"/>
      <c r="E35" s="61"/>
      <c r="F35" s="61"/>
      <c r="G35" s="61"/>
      <c r="H35" s="61"/>
      <c r="I35" s="72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81"/>
    </row>
    <row r="36" spans="1:20" s="14" customFormat="1" ht="14.45" x14ac:dyDescent="0.5"/>
    <row r="37" spans="1:20" s="14" customFormat="1" ht="14.45" x14ac:dyDescent="0.5"/>
    <row r="38" spans="1:20" s="14" customFormat="1" ht="14.45" x14ac:dyDescent="0.5"/>
    <row r="39" spans="1:20" s="14" customFormat="1" ht="14.45" x14ac:dyDescent="0.5"/>
    <row r="40" spans="1:20" s="14" customFormat="1" ht="14.45" x14ac:dyDescent="0.5"/>
    <row r="41" spans="1:20" s="14" customFormat="1" x14ac:dyDescent="0.25"/>
    <row r="42" spans="1:20" s="14" customFormat="1" x14ac:dyDescent="0.25"/>
    <row r="43" spans="1:20" s="14" customFormat="1" x14ac:dyDescent="0.25"/>
    <row r="44" spans="1:20" s="14" customFormat="1" x14ac:dyDescent="0.25"/>
    <row r="45" spans="1:20" s="14" customFormat="1" x14ac:dyDescent="0.25"/>
    <row r="46" spans="1:20" s="14" customFormat="1" x14ac:dyDescent="0.25"/>
    <row r="47" spans="1:20" s="14" customFormat="1" x14ac:dyDescent="0.25"/>
    <row r="48" spans="1:20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</sheetData>
  <mergeCells count="14">
    <mergeCell ref="B6:B7"/>
    <mergeCell ref="F25:T25"/>
    <mergeCell ref="P6:P7"/>
    <mergeCell ref="Q6:Q7"/>
    <mergeCell ref="R6:R7"/>
    <mergeCell ref="S6:S7"/>
    <mergeCell ref="T6:T7"/>
    <mergeCell ref="H6:J6"/>
    <mergeCell ref="K6:M6"/>
    <mergeCell ref="C6:E6"/>
    <mergeCell ref="N6:N7"/>
    <mergeCell ref="O6:O7"/>
    <mergeCell ref="F6:F7"/>
    <mergeCell ref="G6:G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topLeftCell="A10" workbookViewId="0">
      <selection activeCell="F2" sqref="F2"/>
    </sheetView>
  </sheetViews>
  <sheetFormatPr defaultRowHeight="15" x14ac:dyDescent="0.25"/>
  <cols>
    <col min="1" max="1" width="8" customWidth="1"/>
    <col min="2" max="2" width="7.85546875" customWidth="1"/>
    <col min="3" max="3" width="8.28515625" customWidth="1"/>
    <col min="5" max="5" width="7.5703125" customWidth="1"/>
    <col min="6" max="6" width="6.85546875" customWidth="1"/>
    <col min="7" max="7" width="7.28515625" customWidth="1"/>
    <col min="9" max="9" width="7.140625" customWidth="1"/>
    <col min="11" max="11" width="7" customWidth="1"/>
    <col min="12" max="12" width="6" customWidth="1"/>
    <col min="13" max="13" width="6.5703125" customWidth="1"/>
    <col min="18" max="18" width="11" customWidth="1"/>
    <col min="19" max="19" width="11.140625" customWidth="1"/>
    <col min="21" max="21" width="9.140625" style="16"/>
  </cols>
  <sheetData>
    <row r="2" spans="1:22" ht="29.25" customHeight="1" x14ac:dyDescent="0.35">
      <c r="A2" s="175" t="s">
        <v>46</v>
      </c>
    </row>
    <row r="4" spans="1:22" x14ac:dyDescent="0.25">
      <c r="A4" t="s">
        <v>219</v>
      </c>
    </row>
    <row r="7" spans="1:22" ht="90" x14ac:dyDescent="0.25">
      <c r="A7" s="4" t="s">
        <v>1</v>
      </c>
      <c r="B7" s="4" t="s">
        <v>2</v>
      </c>
      <c r="C7" s="4" t="s">
        <v>47</v>
      </c>
      <c r="D7" s="4" t="s">
        <v>43</v>
      </c>
      <c r="E7" s="4" t="s">
        <v>19</v>
      </c>
      <c r="F7" s="4" t="s">
        <v>35</v>
      </c>
      <c r="G7" s="4" t="s">
        <v>21</v>
      </c>
      <c r="H7" s="4" t="s">
        <v>22</v>
      </c>
      <c r="I7" s="4" t="s">
        <v>48</v>
      </c>
      <c r="J7" s="4" t="s">
        <v>49</v>
      </c>
      <c r="K7" s="4" t="s">
        <v>23</v>
      </c>
      <c r="L7" s="4" t="s">
        <v>24</v>
      </c>
      <c r="M7" s="4"/>
    </row>
    <row r="8" spans="1:22" x14ac:dyDescent="0.25">
      <c r="A8" s="4"/>
      <c r="B8" s="4">
        <v>10</v>
      </c>
      <c r="C8" s="4">
        <v>20</v>
      </c>
      <c r="D8" s="4">
        <v>20</v>
      </c>
      <c r="E8" s="4">
        <v>10</v>
      </c>
      <c r="F8" s="4">
        <v>10</v>
      </c>
      <c r="G8" s="4">
        <v>10</v>
      </c>
      <c r="H8" s="4">
        <v>10</v>
      </c>
      <c r="I8" s="4">
        <v>20</v>
      </c>
      <c r="J8" s="4">
        <v>10</v>
      </c>
      <c r="K8" s="4">
        <v>5</v>
      </c>
      <c r="L8" s="4">
        <v>120</v>
      </c>
      <c r="M8" s="4"/>
      <c r="P8" s="1"/>
      <c r="Q8" s="1" t="s">
        <v>161</v>
      </c>
      <c r="R8" s="1" t="s">
        <v>184</v>
      </c>
      <c r="S8" s="1" t="s">
        <v>173</v>
      </c>
      <c r="T8" s="1"/>
      <c r="U8" s="18"/>
      <c r="V8" s="1"/>
    </row>
    <row r="9" spans="1:22" ht="19.5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P9" s="25">
        <v>1</v>
      </c>
      <c r="Q9" s="1">
        <v>30</v>
      </c>
      <c r="R9" s="1">
        <v>28</v>
      </c>
      <c r="S9" s="1">
        <v>28</v>
      </c>
      <c r="T9" s="1"/>
      <c r="U9" s="18">
        <f>(R9+S9+Q9)/3</f>
        <v>28.666666666666668</v>
      </c>
      <c r="V9" s="1">
        <v>2</v>
      </c>
    </row>
    <row r="10" spans="1:22" ht="17.25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P10" s="25">
        <v>2</v>
      </c>
      <c r="Q10" s="1">
        <v>28</v>
      </c>
      <c r="R10" s="1">
        <v>30</v>
      </c>
      <c r="S10" s="1">
        <v>30</v>
      </c>
      <c r="T10" s="1"/>
      <c r="U10" s="18">
        <f t="shared" ref="U10:U11" si="0">(R10+S10+Q10)/3</f>
        <v>29.333333333333332</v>
      </c>
      <c r="V10" s="1">
        <v>1</v>
      </c>
    </row>
    <row r="11" spans="1:22" ht="16.5" customHeight="1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P11" s="25">
        <v>3</v>
      </c>
      <c r="Q11" s="1">
        <v>22</v>
      </c>
      <c r="R11" s="1">
        <v>22</v>
      </c>
      <c r="S11" s="1">
        <v>21</v>
      </c>
      <c r="T11" s="1"/>
      <c r="U11" s="18">
        <f t="shared" si="0"/>
        <v>21.666666666666668</v>
      </c>
      <c r="V11" s="1"/>
    </row>
    <row r="12" spans="1:22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P12" s="1"/>
      <c r="Q12" s="1"/>
      <c r="R12" s="1"/>
      <c r="S12" s="1"/>
      <c r="T12" s="1"/>
      <c r="U12" s="18"/>
      <c r="V12" s="1"/>
    </row>
    <row r="13" spans="1:22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P13" s="1"/>
      <c r="Q13" s="1"/>
      <c r="R13" s="1"/>
      <c r="S13" s="1"/>
      <c r="T13" s="1"/>
      <c r="U13" s="18"/>
      <c r="V13" s="1"/>
    </row>
    <row r="14" spans="1:22" ht="14.45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P14" s="1"/>
      <c r="Q14" s="1"/>
      <c r="R14" s="1"/>
      <c r="S14" s="1"/>
      <c r="T14" s="1"/>
      <c r="U14" s="18"/>
      <c r="V14" s="1"/>
    </row>
    <row r="15" spans="1:22" ht="14.45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P15" s="1"/>
      <c r="Q15" s="1"/>
      <c r="R15" s="1"/>
      <c r="S15" s="1"/>
      <c r="T15" s="1"/>
      <c r="U15" s="18"/>
      <c r="V15" s="1"/>
    </row>
    <row r="16" spans="1:22" ht="14.45" x14ac:dyDescent="0.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P16" s="1"/>
      <c r="Q16" s="1"/>
      <c r="R16" s="1"/>
      <c r="S16" s="1"/>
      <c r="T16" s="1"/>
      <c r="U16" s="18"/>
      <c r="V16" s="1"/>
    </row>
    <row r="17" spans="1:22" ht="14.45" x14ac:dyDescent="0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P17" s="1"/>
      <c r="Q17" s="1"/>
      <c r="R17" s="1"/>
      <c r="S17" s="1"/>
      <c r="T17" s="1"/>
      <c r="U17" s="18"/>
      <c r="V1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O17" sqref="O17"/>
    </sheetView>
  </sheetViews>
  <sheetFormatPr defaultRowHeight="15" x14ac:dyDescent="0.25"/>
  <cols>
    <col min="1" max="1" width="7" customWidth="1"/>
    <col min="2" max="2" width="8" customWidth="1"/>
    <col min="5" max="5" width="7.7109375" customWidth="1"/>
    <col min="7" max="7" width="7.85546875" customWidth="1"/>
    <col min="8" max="8" width="7.140625" customWidth="1"/>
    <col min="10" max="10" width="6.140625" customWidth="1"/>
    <col min="11" max="11" width="6.28515625" customWidth="1"/>
    <col min="14" max="14" width="9" style="34"/>
    <col min="17" max="17" width="12.140625" customWidth="1"/>
    <col min="18" max="18" width="11.85546875" customWidth="1"/>
    <col min="20" max="20" width="9" style="2"/>
  </cols>
  <sheetData>
    <row r="2" spans="1:20" ht="25.5" x14ac:dyDescent="0.35">
      <c r="A2" s="175" t="s">
        <v>160</v>
      </c>
      <c r="B2" s="175"/>
      <c r="C2" s="8"/>
    </row>
    <row r="4" spans="1:20" x14ac:dyDescent="0.25">
      <c r="A4" t="s">
        <v>220</v>
      </c>
    </row>
    <row r="7" spans="1:20" s="23" customFormat="1" ht="56.25" customHeight="1" x14ac:dyDescent="0.25">
      <c r="A7" s="19" t="s">
        <v>1</v>
      </c>
      <c r="B7" s="19" t="s">
        <v>2</v>
      </c>
      <c r="C7" s="19" t="s">
        <v>42</v>
      </c>
      <c r="D7" s="19" t="s">
        <v>43</v>
      </c>
      <c r="E7" s="19" t="s">
        <v>19</v>
      </c>
      <c r="F7" s="19" t="s">
        <v>35</v>
      </c>
      <c r="G7" s="19" t="s">
        <v>21</v>
      </c>
      <c r="H7" s="19" t="s">
        <v>22</v>
      </c>
      <c r="I7" s="19" t="s">
        <v>23</v>
      </c>
      <c r="J7" s="19" t="s">
        <v>24</v>
      </c>
      <c r="K7" s="19"/>
      <c r="N7" s="140"/>
      <c r="O7" s="9" t="s">
        <v>1</v>
      </c>
      <c r="P7" s="150" t="s">
        <v>144</v>
      </c>
      <c r="Q7" s="150"/>
      <c r="R7" s="150"/>
      <c r="S7" s="9" t="s">
        <v>24</v>
      </c>
      <c r="T7" s="9" t="s">
        <v>146</v>
      </c>
    </row>
    <row r="8" spans="1:20" x14ac:dyDescent="0.25">
      <c r="A8" s="4"/>
      <c r="B8" s="4">
        <v>10</v>
      </c>
      <c r="C8" s="4">
        <v>20</v>
      </c>
      <c r="D8" s="4">
        <v>20</v>
      </c>
      <c r="E8" s="4">
        <v>10</v>
      </c>
      <c r="F8" s="4">
        <v>10</v>
      </c>
      <c r="G8" s="4">
        <v>10</v>
      </c>
      <c r="H8" s="4">
        <v>10</v>
      </c>
      <c r="I8" s="4">
        <v>5</v>
      </c>
      <c r="J8" s="4">
        <v>90</v>
      </c>
      <c r="K8" s="4"/>
      <c r="N8" s="141"/>
      <c r="O8" s="1"/>
      <c r="P8" s="1" t="s">
        <v>141</v>
      </c>
      <c r="Q8" s="1" t="s">
        <v>184</v>
      </c>
      <c r="R8" s="1" t="s">
        <v>148</v>
      </c>
      <c r="S8" s="1"/>
      <c r="T8" s="25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N9" s="151" t="s">
        <v>152</v>
      </c>
      <c r="O9" s="15">
        <v>5</v>
      </c>
      <c r="P9" s="15">
        <v>28</v>
      </c>
      <c r="Q9" s="15">
        <v>28</v>
      </c>
      <c r="R9" s="15">
        <v>29</v>
      </c>
      <c r="S9" s="15">
        <f t="shared" ref="S9:S15" si="0">(P9+Q9+R9)/3</f>
        <v>28.333333333333332</v>
      </c>
      <c r="T9" s="9">
        <v>3</v>
      </c>
    </row>
    <row r="10" spans="1:20" s="16" customForma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N10" s="152"/>
      <c r="O10" s="15">
        <v>6</v>
      </c>
      <c r="P10" s="15">
        <v>26</v>
      </c>
      <c r="Q10" s="15">
        <v>25</v>
      </c>
      <c r="R10" s="15">
        <v>25</v>
      </c>
      <c r="S10" s="15">
        <f t="shared" si="0"/>
        <v>25.333333333333332</v>
      </c>
      <c r="T10" s="73"/>
    </row>
    <row r="11" spans="1:20" s="16" customForma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N11" s="152"/>
      <c r="O11" s="15">
        <v>7</v>
      </c>
      <c r="P11" s="15">
        <v>27</v>
      </c>
      <c r="Q11" s="15">
        <v>26</v>
      </c>
      <c r="R11" s="15">
        <v>26</v>
      </c>
      <c r="S11" s="15">
        <f t="shared" si="0"/>
        <v>26.333333333333332</v>
      </c>
      <c r="T11" s="73"/>
    </row>
    <row r="12" spans="1:20" s="16" customForma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N12" s="152"/>
      <c r="O12" s="15">
        <v>8</v>
      </c>
      <c r="P12" s="15">
        <v>29</v>
      </c>
      <c r="Q12" s="15">
        <v>29</v>
      </c>
      <c r="R12" s="15">
        <v>28</v>
      </c>
      <c r="S12" s="15">
        <f t="shared" si="0"/>
        <v>28.666666666666668</v>
      </c>
      <c r="T12" s="73">
        <v>2</v>
      </c>
    </row>
    <row r="13" spans="1:20" s="16" customForma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N13" s="153"/>
      <c r="O13" s="15">
        <v>9</v>
      </c>
      <c r="P13" s="15">
        <v>30</v>
      </c>
      <c r="Q13" s="15">
        <v>30</v>
      </c>
      <c r="R13" s="15">
        <v>30</v>
      </c>
      <c r="S13" s="15">
        <f t="shared" si="0"/>
        <v>30</v>
      </c>
      <c r="T13" s="73">
        <v>1</v>
      </c>
    </row>
    <row r="14" spans="1:20" s="16" customForma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N14" s="18" t="s">
        <v>197</v>
      </c>
      <c r="O14" s="18">
        <v>10</v>
      </c>
      <c r="P14" s="18">
        <v>30</v>
      </c>
      <c r="Q14" s="18">
        <v>30</v>
      </c>
      <c r="R14" s="18">
        <v>30</v>
      </c>
      <c r="S14" s="18">
        <f t="shared" si="0"/>
        <v>30</v>
      </c>
      <c r="T14" s="73">
        <v>1</v>
      </c>
    </row>
    <row r="15" spans="1:20" s="16" customForma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N15" s="18" t="s">
        <v>196</v>
      </c>
      <c r="O15" s="18">
        <v>4</v>
      </c>
      <c r="P15" s="18">
        <v>21</v>
      </c>
      <c r="Q15" s="18">
        <v>21</v>
      </c>
      <c r="R15" s="18">
        <v>21</v>
      </c>
      <c r="S15" s="18">
        <f t="shared" si="0"/>
        <v>21</v>
      </c>
      <c r="T15" s="74"/>
    </row>
    <row r="16" spans="1:20" s="16" customFormat="1" ht="14.45" x14ac:dyDescent="0.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N16" s="18"/>
      <c r="O16" s="18"/>
      <c r="P16" s="18"/>
      <c r="Q16" s="18"/>
      <c r="R16" s="18"/>
      <c r="S16" s="18"/>
      <c r="T16" s="74"/>
    </row>
    <row r="17" spans="1:20" s="16" customFormat="1" ht="14.45" x14ac:dyDescent="0.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N17" s="18"/>
      <c r="O17" s="18"/>
      <c r="P17" s="18"/>
      <c r="Q17" s="18"/>
      <c r="R17" s="18"/>
      <c r="S17" s="18"/>
      <c r="T17" s="74"/>
    </row>
  </sheetData>
  <mergeCells count="3">
    <mergeCell ref="P7:R7"/>
    <mergeCell ref="N9:N13"/>
    <mergeCell ref="N7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4" sqref="A4:K4"/>
    </sheetView>
  </sheetViews>
  <sheetFormatPr defaultRowHeight="15.75" x14ac:dyDescent="0.25"/>
  <cols>
    <col min="1" max="27" width="5.85546875" style="176" customWidth="1"/>
    <col min="28" max="28" width="5.85546875" style="206" customWidth="1"/>
    <col min="29" max="29" width="9" style="206"/>
    <col min="30" max="16384" width="9.140625" style="176"/>
  </cols>
  <sheetData>
    <row r="1" spans="1:29" x14ac:dyDescent="0.25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9" ht="18" customHeight="1" x14ac:dyDescent="0.35">
      <c r="A2" s="212" t="s">
        <v>63</v>
      </c>
      <c r="B2" s="212"/>
      <c r="C2" s="212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9" ht="15" customHeight="1" x14ac:dyDescent="0.25">
      <c r="A3" s="184"/>
      <c r="B3" s="184"/>
      <c r="C3" s="184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</row>
    <row r="4" spans="1:29" ht="15" customHeight="1" x14ac:dyDescent="0.25">
      <c r="A4" s="214" t="s">
        <v>187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</row>
    <row r="5" spans="1:29" ht="16.5" thickBot="1" x14ac:dyDescent="0.3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</row>
    <row r="6" spans="1:29" ht="51" customHeight="1" x14ac:dyDescent="0.25">
      <c r="A6" s="215" t="s">
        <v>1</v>
      </c>
      <c r="B6" s="216" t="s">
        <v>2</v>
      </c>
      <c r="C6" s="217"/>
      <c r="D6" s="218"/>
      <c r="E6" s="219" t="s">
        <v>3</v>
      </c>
      <c r="F6" s="220" t="s">
        <v>4</v>
      </c>
      <c r="G6" s="221"/>
      <c r="H6" s="222" t="s">
        <v>5</v>
      </c>
      <c r="I6" s="223" t="s">
        <v>17</v>
      </c>
      <c r="J6" s="220" t="s">
        <v>6</v>
      </c>
      <c r="K6" s="224"/>
      <c r="L6" s="221"/>
      <c r="M6" s="220" t="s">
        <v>7</v>
      </c>
      <c r="N6" s="224"/>
      <c r="O6" s="221"/>
      <c r="P6" s="222" t="s">
        <v>8</v>
      </c>
      <c r="Q6" s="225" t="s">
        <v>9</v>
      </c>
      <c r="R6" s="223" t="s">
        <v>10</v>
      </c>
      <c r="S6" s="220" t="s">
        <v>11</v>
      </c>
      <c r="T6" s="224"/>
      <c r="U6" s="221"/>
      <c r="V6" s="220" t="s">
        <v>12</v>
      </c>
      <c r="W6" s="224"/>
      <c r="X6" s="221"/>
      <c r="Y6" s="222" t="s">
        <v>64</v>
      </c>
      <c r="Z6" s="225" t="s">
        <v>14</v>
      </c>
      <c r="AA6" s="226" t="s">
        <v>24</v>
      </c>
      <c r="AB6" s="227" t="s">
        <v>168</v>
      </c>
    </row>
    <row r="7" spans="1:29" ht="181.5" thickBot="1" x14ac:dyDescent="0.3">
      <c r="A7" s="228"/>
      <c r="B7" s="229" t="s">
        <v>149</v>
      </c>
      <c r="C7" s="230" t="s">
        <v>150</v>
      </c>
      <c r="D7" s="231" t="s">
        <v>161</v>
      </c>
      <c r="E7" s="232" t="s">
        <v>50</v>
      </c>
      <c r="F7" s="229" t="s">
        <v>16</v>
      </c>
      <c r="G7" s="233" t="s">
        <v>51</v>
      </c>
      <c r="H7" s="234"/>
      <c r="I7" s="235"/>
      <c r="J7" s="229" t="s">
        <v>52</v>
      </c>
      <c r="K7" s="230" t="s">
        <v>53</v>
      </c>
      <c r="L7" s="231" t="s">
        <v>54</v>
      </c>
      <c r="M7" s="229" t="s">
        <v>55</v>
      </c>
      <c r="N7" s="230" t="s">
        <v>56</v>
      </c>
      <c r="O7" s="231" t="s">
        <v>57</v>
      </c>
      <c r="P7" s="234"/>
      <c r="Q7" s="236"/>
      <c r="R7" s="235"/>
      <c r="S7" s="229" t="s">
        <v>60</v>
      </c>
      <c r="T7" s="230" t="s">
        <v>61</v>
      </c>
      <c r="U7" s="231" t="s">
        <v>62</v>
      </c>
      <c r="V7" s="229" t="s">
        <v>166</v>
      </c>
      <c r="W7" s="230" t="s">
        <v>58</v>
      </c>
      <c r="X7" s="231" t="s">
        <v>59</v>
      </c>
      <c r="Y7" s="234"/>
      <c r="Z7" s="236"/>
      <c r="AA7" s="237"/>
      <c r="AB7" s="238"/>
    </row>
    <row r="8" spans="1:29" ht="15" customHeight="1" x14ac:dyDescent="0.25">
      <c r="A8" s="239"/>
      <c r="B8" s="201">
        <v>10</v>
      </c>
      <c r="C8" s="202"/>
      <c r="D8" s="203"/>
      <c r="E8" s="200">
        <v>5</v>
      </c>
      <c r="F8" s="200">
        <v>5</v>
      </c>
      <c r="G8" s="200">
        <v>5</v>
      </c>
      <c r="H8" s="200">
        <v>5</v>
      </c>
      <c r="I8" s="200">
        <v>5</v>
      </c>
      <c r="J8" s="200">
        <v>5</v>
      </c>
      <c r="K8" s="200">
        <v>5</v>
      </c>
      <c r="L8" s="200">
        <v>5</v>
      </c>
      <c r="M8" s="200">
        <v>5</v>
      </c>
      <c r="N8" s="200">
        <v>5</v>
      </c>
      <c r="O8" s="200">
        <v>5</v>
      </c>
      <c r="P8" s="200">
        <v>5</v>
      </c>
      <c r="Q8" s="200">
        <v>5</v>
      </c>
      <c r="R8" s="200">
        <v>5</v>
      </c>
      <c r="S8" s="200">
        <v>5</v>
      </c>
      <c r="T8" s="200">
        <v>5</v>
      </c>
      <c r="U8" s="200">
        <v>5</v>
      </c>
      <c r="V8" s="200">
        <v>5</v>
      </c>
      <c r="W8" s="200">
        <v>5</v>
      </c>
      <c r="X8" s="200">
        <v>5</v>
      </c>
      <c r="Y8" s="200">
        <v>5</v>
      </c>
      <c r="Z8" s="200">
        <v>5</v>
      </c>
      <c r="AA8" s="240">
        <v>115</v>
      </c>
      <c r="AB8" s="241"/>
    </row>
    <row r="9" spans="1:29" s="248" customFormat="1" ht="15.75" customHeight="1" x14ac:dyDescent="0.25">
      <c r="A9" s="242">
        <v>1</v>
      </c>
      <c r="B9" s="243">
        <v>7</v>
      </c>
      <c r="C9" s="243">
        <v>8</v>
      </c>
      <c r="D9" s="244">
        <v>7</v>
      </c>
      <c r="E9" s="244">
        <v>4</v>
      </c>
      <c r="F9" s="244">
        <v>3</v>
      </c>
      <c r="G9" s="244">
        <v>3</v>
      </c>
      <c r="H9" s="244">
        <v>3</v>
      </c>
      <c r="I9" s="244">
        <v>3</v>
      </c>
      <c r="J9" s="244">
        <v>2</v>
      </c>
      <c r="K9" s="244">
        <v>2</v>
      </c>
      <c r="L9" s="244">
        <v>4</v>
      </c>
      <c r="M9" s="244">
        <v>3</v>
      </c>
      <c r="N9" s="244">
        <v>3</v>
      </c>
      <c r="O9" s="244">
        <v>2</v>
      </c>
      <c r="P9" s="244">
        <v>2</v>
      </c>
      <c r="Q9" s="244">
        <v>4</v>
      </c>
      <c r="R9" s="244">
        <v>3</v>
      </c>
      <c r="S9" s="244">
        <v>3</v>
      </c>
      <c r="T9" s="244">
        <v>2</v>
      </c>
      <c r="U9" s="244">
        <v>3</v>
      </c>
      <c r="V9" s="244">
        <v>3</v>
      </c>
      <c r="W9" s="244">
        <v>3</v>
      </c>
      <c r="X9" s="244">
        <v>4</v>
      </c>
      <c r="Y9" s="244">
        <v>4</v>
      </c>
      <c r="Z9" s="244"/>
      <c r="AA9" s="245">
        <f>(B9+C9+D9)/3+E9+F9+G9+H9+I9+J9+K9+L9+M9+N9+O9+P9+Q9+R9+S9+T9+U9+V9+W9+X9+Y9-Z9</f>
        <v>70.333333333333329</v>
      </c>
      <c r="AB9" s="246">
        <v>3</v>
      </c>
      <c r="AC9" s="247"/>
    </row>
    <row r="10" spans="1:29" s="248" customFormat="1" ht="16.5" customHeight="1" x14ac:dyDescent="0.25">
      <c r="A10" s="242">
        <v>2</v>
      </c>
      <c r="B10" s="243">
        <v>5</v>
      </c>
      <c r="C10" s="243">
        <v>3</v>
      </c>
      <c r="D10" s="244">
        <v>5</v>
      </c>
      <c r="E10" s="244">
        <v>2</v>
      </c>
      <c r="F10" s="244">
        <v>3</v>
      </c>
      <c r="G10" s="244">
        <v>2</v>
      </c>
      <c r="H10" s="244">
        <v>2</v>
      </c>
      <c r="I10" s="244">
        <v>3</v>
      </c>
      <c r="J10" s="244">
        <v>1</v>
      </c>
      <c r="K10" s="244">
        <v>2</v>
      </c>
      <c r="L10" s="244">
        <v>2</v>
      </c>
      <c r="M10" s="244">
        <v>1</v>
      </c>
      <c r="N10" s="244">
        <v>1</v>
      </c>
      <c r="O10" s="244">
        <v>2</v>
      </c>
      <c r="P10" s="244">
        <v>1</v>
      </c>
      <c r="Q10" s="244">
        <v>2</v>
      </c>
      <c r="R10" s="244">
        <v>0</v>
      </c>
      <c r="S10" s="244">
        <v>2</v>
      </c>
      <c r="T10" s="244">
        <v>2</v>
      </c>
      <c r="U10" s="244">
        <v>3</v>
      </c>
      <c r="V10" s="244">
        <v>2</v>
      </c>
      <c r="W10" s="244">
        <v>2</v>
      </c>
      <c r="X10" s="244">
        <v>2</v>
      </c>
      <c r="Y10" s="244">
        <v>0</v>
      </c>
      <c r="Z10" s="244"/>
      <c r="AA10" s="245">
        <f t="shared" ref="AA10:AA13" si="0">(B10+C10+D10)/3+E10+F10+G10+H10+I10+J10+K10+L10+M10+N10+O10+P10+Q10+R10+S10+T10+U10+V10+W10+X10+Y10-Z10</f>
        <v>41.333333333333329</v>
      </c>
      <c r="AB10" s="249"/>
      <c r="AC10" s="247"/>
    </row>
    <row r="11" spans="1:29" s="248" customFormat="1" ht="17.25" customHeight="1" x14ac:dyDescent="0.25">
      <c r="A11" s="242">
        <v>3</v>
      </c>
      <c r="B11" s="243">
        <v>2</v>
      </c>
      <c r="C11" s="243">
        <v>4</v>
      </c>
      <c r="D11" s="244">
        <v>3</v>
      </c>
      <c r="E11" s="244">
        <v>3</v>
      </c>
      <c r="F11" s="244">
        <v>3</v>
      </c>
      <c r="G11" s="244">
        <v>2</v>
      </c>
      <c r="H11" s="244">
        <v>2</v>
      </c>
      <c r="I11" s="244">
        <v>2</v>
      </c>
      <c r="J11" s="244">
        <v>1</v>
      </c>
      <c r="K11" s="244">
        <v>1</v>
      </c>
      <c r="L11" s="244">
        <v>3</v>
      </c>
      <c r="M11" s="244">
        <v>1</v>
      </c>
      <c r="N11" s="244">
        <v>1</v>
      </c>
      <c r="O11" s="244">
        <v>1</v>
      </c>
      <c r="P11" s="244">
        <v>0</v>
      </c>
      <c r="Q11" s="244">
        <v>1</v>
      </c>
      <c r="R11" s="244">
        <v>0</v>
      </c>
      <c r="S11" s="244">
        <v>1</v>
      </c>
      <c r="T11" s="244">
        <v>2</v>
      </c>
      <c r="U11" s="244">
        <v>2</v>
      </c>
      <c r="V11" s="244">
        <v>1</v>
      </c>
      <c r="W11" s="244">
        <v>1</v>
      </c>
      <c r="X11" s="244">
        <v>1</v>
      </c>
      <c r="Y11" s="244">
        <v>1</v>
      </c>
      <c r="Z11" s="244">
        <v>7</v>
      </c>
      <c r="AA11" s="245">
        <f t="shared" si="0"/>
        <v>26</v>
      </c>
      <c r="AB11" s="250"/>
      <c r="AC11" s="247"/>
    </row>
    <row r="12" spans="1:29" s="248" customFormat="1" ht="18" customHeight="1" x14ac:dyDescent="0.25">
      <c r="A12" s="242">
        <v>4</v>
      </c>
      <c r="B12" s="243">
        <v>3</v>
      </c>
      <c r="C12" s="243">
        <v>4</v>
      </c>
      <c r="D12" s="244">
        <v>4</v>
      </c>
      <c r="E12" s="244">
        <v>2</v>
      </c>
      <c r="F12" s="244">
        <v>3</v>
      </c>
      <c r="G12" s="244">
        <v>2</v>
      </c>
      <c r="H12" s="244">
        <v>1</v>
      </c>
      <c r="I12" s="244">
        <v>1</v>
      </c>
      <c r="J12" s="244">
        <v>2</v>
      </c>
      <c r="K12" s="244">
        <v>1</v>
      </c>
      <c r="L12" s="244">
        <v>0</v>
      </c>
      <c r="M12" s="244">
        <v>2</v>
      </c>
      <c r="N12" s="244">
        <v>2</v>
      </c>
      <c r="O12" s="244">
        <v>0</v>
      </c>
      <c r="P12" s="244">
        <v>0</v>
      </c>
      <c r="Q12" s="244">
        <v>1</v>
      </c>
      <c r="R12" s="244">
        <v>2</v>
      </c>
      <c r="S12" s="244">
        <v>1</v>
      </c>
      <c r="T12" s="244">
        <v>1</v>
      </c>
      <c r="U12" s="244">
        <v>1</v>
      </c>
      <c r="V12" s="244">
        <v>1</v>
      </c>
      <c r="W12" s="244">
        <v>2</v>
      </c>
      <c r="X12" s="244">
        <v>2</v>
      </c>
      <c r="Y12" s="244">
        <v>1</v>
      </c>
      <c r="Z12" s="244"/>
      <c r="AA12" s="245">
        <f t="shared" si="0"/>
        <v>31.666666666666664</v>
      </c>
      <c r="AB12" s="250"/>
      <c r="AC12" s="247"/>
    </row>
    <row r="13" spans="1:29" s="248" customFormat="1" ht="17.25" customHeight="1" x14ac:dyDescent="0.25">
      <c r="A13" s="242">
        <v>5</v>
      </c>
      <c r="B13" s="243">
        <v>8</v>
      </c>
      <c r="C13" s="243">
        <v>7</v>
      </c>
      <c r="D13" s="244">
        <v>8</v>
      </c>
      <c r="E13" s="244">
        <v>4</v>
      </c>
      <c r="F13" s="244">
        <v>4</v>
      </c>
      <c r="G13" s="244">
        <v>4</v>
      </c>
      <c r="H13" s="244">
        <v>4</v>
      </c>
      <c r="I13" s="244">
        <v>3</v>
      </c>
      <c r="J13" s="244">
        <v>2</v>
      </c>
      <c r="K13" s="244">
        <v>3</v>
      </c>
      <c r="L13" s="244">
        <v>2</v>
      </c>
      <c r="M13" s="244">
        <v>4</v>
      </c>
      <c r="N13" s="244">
        <v>4</v>
      </c>
      <c r="O13" s="244">
        <v>4</v>
      </c>
      <c r="P13" s="244">
        <v>3</v>
      </c>
      <c r="Q13" s="244">
        <v>4</v>
      </c>
      <c r="R13" s="244">
        <v>4</v>
      </c>
      <c r="S13" s="244">
        <v>2</v>
      </c>
      <c r="T13" s="244">
        <v>3</v>
      </c>
      <c r="U13" s="244">
        <v>2</v>
      </c>
      <c r="V13" s="244">
        <v>1</v>
      </c>
      <c r="W13" s="244">
        <v>1</v>
      </c>
      <c r="X13" s="244">
        <v>2</v>
      </c>
      <c r="Y13" s="244">
        <v>2</v>
      </c>
      <c r="Z13" s="244"/>
      <c r="AA13" s="245">
        <f t="shared" si="0"/>
        <v>69.666666666666671</v>
      </c>
      <c r="AB13" s="250"/>
      <c r="AC13" s="247"/>
    </row>
    <row r="14" spans="1:29" s="248" customFormat="1" x14ac:dyDescent="0.25">
      <c r="A14" s="242"/>
      <c r="B14" s="243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5"/>
      <c r="AB14" s="249"/>
      <c r="AC14" s="247"/>
    </row>
    <row r="15" spans="1:29" s="248" customFormat="1" ht="16.5" thickBot="1" x14ac:dyDescent="0.3">
      <c r="A15" s="251"/>
      <c r="B15" s="252"/>
      <c r="C15" s="252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4"/>
      <c r="AB15" s="255"/>
      <c r="AC15" s="247"/>
    </row>
    <row r="17" spans="26:26" x14ac:dyDescent="0.25">
      <c r="Z17" s="199" t="s">
        <v>15</v>
      </c>
    </row>
    <row r="19" spans="26:26" x14ac:dyDescent="0.25">
      <c r="Z19" s="199" t="s">
        <v>15</v>
      </c>
    </row>
  </sheetData>
  <mergeCells count="21">
    <mergeCell ref="A1:Z1"/>
    <mergeCell ref="A2:Z2"/>
    <mergeCell ref="A5:Z5"/>
    <mergeCell ref="B6:D6"/>
    <mergeCell ref="Z6:Z7"/>
    <mergeCell ref="A4:K4"/>
    <mergeCell ref="AA6:AA7"/>
    <mergeCell ref="AB6:AB7"/>
    <mergeCell ref="A6:A7"/>
    <mergeCell ref="B8:D8"/>
    <mergeCell ref="J6:L6"/>
    <mergeCell ref="M6:O6"/>
    <mergeCell ref="S6:U6"/>
    <mergeCell ref="Y6:Y7"/>
    <mergeCell ref="H6:H7"/>
    <mergeCell ref="I6:I7"/>
    <mergeCell ref="Q6:Q7"/>
    <mergeCell ref="P6:P7"/>
    <mergeCell ref="R6:R7"/>
    <mergeCell ref="V6:X6"/>
    <mergeCell ref="F6:G6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A4" sqref="A4"/>
    </sheetView>
  </sheetViews>
  <sheetFormatPr defaultRowHeight="15" x14ac:dyDescent="0.25"/>
  <cols>
    <col min="2" max="2" width="7.140625" customWidth="1"/>
    <col min="5" max="5" width="6.85546875" customWidth="1"/>
    <col min="6" max="6" width="7.28515625" customWidth="1"/>
    <col min="7" max="7" width="7.42578125" customWidth="1"/>
    <col min="8" max="8" width="6.42578125" customWidth="1"/>
    <col min="9" max="9" width="7.28515625" customWidth="1"/>
    <col min="10" max="10" width="6.7109375" customWidth="1"/>
    <col min="11" max="11" width="6.42578125" customWidth="1"/>
    <col min="15" max="15" width="12.28515625" customWidth="1"/>
    <col min="16" max="16" width="11.7109375" customWidth="1"/>
  </cols>
  <sheetData>
    <row r="2" spans="1:19" ht="25.5" x14ac:dyDescent="0.35">
      <c r="A2" s="175" t="s">
        <v>45</v>
      </c>
      <c r="B2" s="8"/>
    </row>
    <row r="4" spans="1:19" x14ac:dyDescent="0.25">
      <c r="A4" t="s">
        <v>221</v>
      </c>
    </row>
    <row r="5" spans="1:19" x14ac:dyDescent="0.25">
      <c r="N5" s="157" t="s">
        <v>1</v>
      </c>
      <c r="O5" s="154" t="s">
        <v>144</v>
      </c>
      <c r="P5" s="155"/>
      <c r="Q5" s="156"/>
      <c r="R5" s="140" t="s">
        <v>24</v>
      </c>
      <c r="S5" s="140" t="s">
        <v>146</v>
      </c>
    </row>
    <row r="6" spans="1:19" x14ac:dyDescent="0.25">
      <c r="N6" s="158"/>
      <c r="O6" s="9" t="s">
        <v>150</v>
      </c>
      <c r="P6" s="9" t="s">
        <v>173</v>
      </c>
      <c r="Q6" s="9" t="s">
        <v>139</v>
      </c>
      <c r="R6" s="141"/>
      <c r="S6" s="141"/>
    </row>
    <row r="7" spans="1:19" ht="105" x14ac:dyDescent="0.25">
      <c r="A7" s="4" t="s">
        <v>1</v>
      </c>
      <c r="B7" s="4" t="s">
        <v>2</v>
      </c>
      <c r="C7" s="4" t="s">
        <v>42</v>
      </c>
      <c r="D7" s="4" t="s">
        <v>43</v>
      </c>
      <c r="E7" s="4" t="s">
        <v>19</v>
      </c>
      <c r="F7" s="4" t="s">
        <v>35</v>
      </c>
      <c r="G7" s="4" t="s">
        <v>21</v>
      </c>
      <c r="H7" s="4" t="s">
        <v>22</v>
      </c>
      <c r="I7" s="4" t="s">
        <v>23</v>
      </c>
      <c r="J7" s="4" t="s">
        <v>24</v>
      </c>
      <c r="K7" s="4"/>
      <c r="N7" s="1"/>
      <c r="O7" s="1"/>
      <c r="P7" s="1"/>
      <c r="Q7" s="1"/>
      <c r="R7" s="1">
        <f>(O7+P7+Q7)/3</f>
        <v>0</v>
      </c>
      <c r="S7" s="1"/>
    </row>
    <row r="8" spans="1:19" ht="17.25" customHeight="1" x14ac:dyDescent="0.5">
      <c r="A8" s="4"/>
      <c r="B8" s="4">
        <v>10</v>
      </c>
      <c r="C8" s="4">
        <v>20</v>
      </c>
      <c r="D8" s="4">
        <v>20</v>
      </c>
      <c r="E8" s="4">
        <v>10</v>
      </c>
      <c r="F8" s="4">
        <v>10</v>
      </c>
      <c r="G8" s="4">
        <v>10</v>
      </c>
      <c r="H8" s="4">
        <v>10</v>
      </c>
      <c r="I8" s="4">
        <v>5</v>
      </c>
      <c r="J8" s="4">
        <v>90</v>
      </c>
      <c r="K8" s="4"/>
      <c r="N8" s="1">
        <v>1</v>
      </c>
      <c r="O8" s="1">
        <v>28</v>
      </c>
      <c r="P8" s="1">
        <v>28</v>
      </c>
      <c r="Q8" s="1">
        <v>28</v>
      </c>
      <c r="R8" s="1">
        <f t="shared" ref="R8:R9" si="0">(O8+P8+Q8)/3</f>
        <v>28</v>
      </c>
      <c r="S8" s="1">
        <v>3</v>
      </c>
    </row>
    <row r="9" spans="1:19" ht="14.45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N9" s="1"/>
      <c r="O9" s="1"/>
      <c r="P9" s="1"/>
      <c r="Q9" s="1"/>
      <c r="R9" s="1">
        <f t="shared" si="0"/>
        <v>0</v>
      </c>
      <c r="S9" s="1"/>
    </row>
    <row r="10" spans="1:19" ht="14.45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N10" s="1"/>
      <c r="O10" s="1"/>
      <c r="P10" s="1"/>
      <c r="Q10" s="1"/>
      <c r="R10" s="1"/>
      <c r="S10" s="1"/>
    </row>
    <row r="11" spans="1:19" ht="14.45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N11" s="1"/>
      <c r="O11" s="1"/>
      <c r="P11" s="1"/>
      <c r="Q11" s="1"/>
      <c r="R11" s="1"/>
      <c r="S11" s="1"/>
    </row>
    <row r="12" spans="1:19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N12" s="1"/>
      <c r="O12" s="1"/>
      <c r="P12" s="1"/>
      <c r="Q12" s="1"/>
      <c r="R12" s="1"/>
      <c r="S12" s="1"/>
    </row>
    <row r="13" spans="1:19" s="34" customFormat="1" ht="14.45" x14ac:dyDescent="0.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9" s="34" customFormat="1" ht="14.45" x14ac:dyDescent="0.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9" s="34" customFormat="1" ht="14.45" x14ac:dyDescent="0.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9" s="34" customFormat="1" ht="14.45" x14ac:dyDescent="0.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s="34" customFormat="1" ht="14.45" x14ac:dyDescent="0.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s="34" customFormat="1" ht="14.45" x14ac:dyDescent="0.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s="34" customFormat="1" ht="14.45" x14ac:dyDescent="0.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1" s="34" customFormat="1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s="34" customFormat="1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</row>
    <row r="22" spans="1:11" s="34" customFormat="1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s="34" customForma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1" s="34" customFormat="1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s="34" customFormat="1" x14ac:dyDescent="0.25"/>
    <row r="26" spans="1:11" s="34" customFormat="1" x14ac:dyDescent="0.25"/>
    <row r="27" spans="1:11" s="34" customFormat="1" x14ac:dyDescent="0.25"/>
  </sheetData>
  <mergeCells count="4">
    <mergeCell ref="O5:Q5"/>
    <mergeCell ref="N5:N6"/>
    <mergeCell ref="R5:R6"/>
    <mergeCell ref="S5:S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A2" sqref="A2"/>
    </sheetView>
  </sheetViews>
  <sheetFormatPr defaultRowHeight="15" x14ac:dyDescent="0.25"/>
  <sheetData>
    <row r="2" spans="1:12" ht="26.25" x14ac:dyDescent="0.4">
      <c r="A2" s="175" t="s">
        <v>44</v>
      </c>
      <c r="D2" s="5"/>
    </row>
    <row r="4" spans="1:12" x14ac:dyDescent="0.25">
      <c r="A4" t="s">
        <v>204</v>
      </c>
    </row>
    <row r="7" spans="1:12" x14ac:dyDescent="0.25">
      <c r="A7" s="1"/>
      <c r="B7" s="159" t="s">
        <v>41</v>
      </c>
      <c r="C7" s="160"/>
      <c r="D7" s="160"/>
      <c r="E7" s="160"/>
      <c r="F7" s="160"/>
      <c r="G7" s="160"/>
      <c r="H7" s="160"/>
      <c r="I7" s="161"/>
      <c r="J7" s="4"/>
      <c r="K7" s="4"/>
      <c r="L7" s="4"/>
    </row>
    <row r="8" spans="1:12" x14ac:dyDescent="0.25">
      <c r="A8" s="4" t="s">
        <v>1</v>
      </c>
      <c r="B8" s="162"/>
      <c r="C8" s="163"/>
      <c r="D8" s="163"/>
      <c r="E8" s="163"/>
      <c r="F8" s="163"/>
      <c r="G8" s="163"/>
      <c r="H8" s="163"/>
      <c r="I8" s="164"/>
      <c r="J8" s="4"/>
      <c r="K8" s="4"/>
      <c r="L8" s="4"/>
    </row>
    <row r="9" spans="1:12" ht="14.45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4.45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4.45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14.45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4.45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4.45" x14ac:dyDescent="0.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4.45" x14ac:dyDescent="0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4.45" x14ac:dyDescent="0.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4.45" x14ac:dyDescent="0.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4.45" x14ac:dyDescent="0.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4.45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4.45" x14ac:dyDescent="0.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4.45" x14ac:dyDescent="0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2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7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</row>
  </sheetData>
  <mergeCells count="1">
    <mergeCell ref="B7:I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F15" sqref="F15"/>
    </sheetView>
  </sheetViews>
  <sheetFormatPr defaultRowHeight="15" x14ac:dyDescent="0.25"/>
  <cols>
    <col min="2" max="2" width="10.28515625" customWidth="1"/>
    <col min="3" max="3" width="11.7109375" customWidth="1"/>
    <col min="5" max="5" width="10.28515625" customWidth="1"/>
  </cols>
  <sheetData>
    <row r="2" spans="1:9" ht="21" x14ac:dyDescent="0.35">
      <c r="A2" s="328" t="s">
        <v>222</v>
      </c>
      <c r="B2" s="328"/>
      <c r="C2" s="328"/>
      <c r="D2" s="328"/>
      <c r="E2" s="328"/>
      <c r="F2" s="328"/>
      <c r="G2" s="328"/>
    </row>
    <row r="4" spans="1:9" x14ac:dyDescent="0.25">
      <c r="A4" t="s">
        <v>223</v>
      </c>
    </row>
    <row r="6" spans="1:9" x14ac:dyDescent="0.25">
      <c r="A6" s="9"/>
      <c r="B6" s="9" t="s">
        <v>1</v>
      </c>
      <c r="C6" s="150" t="s">
        <v>162</v>
      </c>
      <c r="D6" s="150"/>
      <c r="E6" s="150"/>
      <c r="F6" s="9" t="s">
        <v>163</v>
      </c>
      <c r="G6" s="9" t="s">
        <v>164</v>
      </c>
      <c r="H6" s="70"/>
      <c r="I6" s="70"/>
    </row>
    <row r="7" spans="1:9" x14ac:dyDescent="0.25">
      <c r="A7" s="1"/>
      <c r="B7" s="9"/>
      <c r="C7" s="25" t="s">
        <v>184</v>
      </c>
      <c r="D7" s="25" t="s">
        <v>154</v>
      </c>
      <c r="E7" s="25" t="s">
        <v>143</v>
      </c>
      <c r="F7" s="1"/>
      <c r="G7" s="1"/>
      <c r="H7" s="70"/>
      <c r="I7" s="70"/>
    </row>
    <row r="8" spans="1:9" x14ac:dyDescent="0.25">
      <c r="A8" s="36" t="s">
        <v>224</v>
      </c>
      <c r="B8" s="37">
        <v>1</v>
      </c>
      <c r="C8" s="15">
        <v>29</v>
      </c>
      <c r="D8" s="15">
        <v>29</v>
      </c>
      <c r="E8" s="15">
        <v>29</v>
      </c>
      <c r="F8" s="15">
        <f t="shared" ref="F8:F11" si="0">(C8+D8+E8)/3</f>
        <v>29</v>
      </c>
      <c r="G8" s="37">
        <v>2</v>
      </c>
      <c r="H8" s="70"/>
      <c r="I8" s="70"/>
    </row>
    <row r="9" spans="1:9" ht="17.25" customHeight="1" x14ac:dyDescent="0.5">
      <c r="A9" s="36"/>
      <c r="B9" s="37">
        <v>2</v>
      </c>
      <c r="C9" s="15">
        <v>26</v>
      </c>
      <c r="D9" s="15">
        <v>27</v>
      </c>
      <c r="E9" s="15">
        <v>25</v>
      </c>
      <c r="F9" s="15">
        <f t="shared" si="0"/>
        <v>26</v>
      </c>
      <c r="G9" s="37"/>
      <c r="H9" s="70"/>
      <c r="I9" s="70"/>
    </row>
    <row r="10" spans="1:9" s="14" customFormat="1" ht="17.25" customHeight="1" x14ac:dyDescent="0.5">
      <c r="A10" s="36"/>
      <c r="B10" s="37">
        <v>3</v>
      </c>
      <c r="C10" s="15">
        <v>28</v>
      </c>
      <c r="D10" s="15">
        <v>28</v>
      </c>
      <c r="E10" s="15">
        <v>28</v>
      </c>
      <c r="F10" s="15">
        <f t="shared" si="0"/>
        <v>28</v>
      </c>
      <c r="G10" s="37">
        <v>3</v>
      </c>
      <c r="H10" s="35"/>
      <c r="I10" s="35"/>
    </row>
    <row r="11" spans="1:9" s="14" customFormat="1" ht="18.75" customHeight="1" x14ac:dyDescent="0.5">
      <c r="A11" s="36"/>
      <c r="B11" s="37">
        <v>5</v>
      </c>
      <c r="C11" s="15">
        <v>23</v>
      </c>
      <c r="D11" s="15">
        <v>26</v>
      </c>
      <c r="E11" s="15">
        <v>24</v>
      </c>
      <c r="F11" s="15">
        <f t="shared" si="0"/>
        <v>24.333333333333332</v>
      </c>
      <c r="G11" s="37"/>
      <c r="H11" s="35"/>
      <c r="I11" s="35"/>
    </row>
    <row r="12" spans="1:9" s="14" customFormat="1" ht="14.45" x14ac:dyDescent="0.5">
      <c r="A12" s="36"/>
      <c r="B12" s="37"/>
      <c r="C12" s="15"/>
      <c r="D12" s="15"/>
      <c r="E12" s="15"/>
      <c r="F12" s="15"/>
      <c r="G12" s="37"/>
      <c r="H12" s="35"/>
      <c r="I12" s="35"/>
    </row>
    <row r="13" spans="1:9" s="14" customFormat="1" ht="14.45" x14ac:dyDescent="0.5">
      <c r="A13" s="15"/>
      <c r="B13" s="37"/>
      <c r="C13" s="15"/>
      <c r="D13" s="15"/>
      <c r="E13" s="15"/>
      <c r="F13" s="15"/>
      <c r="G13" s="15"/>
      <c r="H13" s="35"/>
      <c r="I13" s="35"/>
    </row>
    <row r="14" spans="1:9" s="14" customFormat="1" ht="14.45" x14ac:dyDescent="0.5">
      <c r="A14" s="15"/>
      <c r="B14" s="37"/>
      <c r="C14" s="15"/>
      <c r="D14" s="15"/>
      <c r="E14" s="15"/>
      <c r="F14" s="15"/>
      <c r="G14" s="15"/>
      <c r="H14" s="35"/>
      <c r="I14" s="35"/>
    </row>
  </sheetData>
  <mergeCells count="2">
    <mergeCell ref="A2:G2"/>
    <mergeCell ref="C6: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selection activeCell="J8" sqref="J8"/>
    </sheetView>
  </sheetViews>
  <sheetFormatPr defaultRowHeight="15" x14ac:dyDescent="0.25"/>
  <cols>
    <col min="3" max="3" width="11.140625" customWidth="1"/>
    <col min="4" max="4" width="10.7109375" customWidth="1"/>
    <col min="5" max="5" width="11.140625" customWidth="1"/>
  </cols>
  <sheetData>
    <row r="2" spans="1:12" ht="21" x14ac:dyDescent="0.35">
      <c r="A2" s="328" t="s">
        <v>225</v>
      </c>
      <c r="B2" s="328"/>
      <c r="C2" s="328"/>
      <c r="D2" s="328"/>
      <c r="E2" s="328"/>
      <c r="F2" s="328"/>
      <c r="G2" s="328"/>
    </row>
    <row r="4" spans="1:12" x14ac:dyDescent="0.25">
      <c r="A4" t="s">
        <v>226</v>
      </c>
    </row>
    <row r="5" spans="1:12" ht="15.75" thickBot="1" x14ac:dyDescent="0.3"/>
    <row r="6" spans="1:12" x14ac:dyDescent="0.25">
      <c r="A6" s="168"/>
      <c r="B6" s="166" t="s">
        <v>1</v>
      </c>
      <c r="C6" s="165" t="s">
        <v>162</v>
      </c>
      <c r="D6" s="165"/>
      <c r="E6" s="165"/>
      <c r="F6" s="166" t="s">
        <v>228</v>
      </c>
      <c r="G6" s="102" t="s">
        <v>146</v>
      </c>
      <c r="H6" s="70"/>
      <c r="I6" s="70"/>
      <c r="J6" s="70"/>
      <c r="K6" s="70"/>
      <c r="L6" s="70"/>
    </row>
    <row r="7" spans="1:12" ht="15.75" thickBot="1" x14ac:dyDescent="0.3">
      <c r="A7" s="169"/>
      <c r="B7" s="167"/>
      <c r="C7" s="78" t="s">
        <v>184</v>
      </c>
      <c r="D7" s="78" t="s">
        <v>154</v>
      </c>
      <c r="E7" s="78" t="s">
        <v>143</v>
      </c>
      <c r="F7" s="167"/>
      <c r="G7" s="103"/>
      <c r="H7" s="70"/>
      <c r="I7" s="70"/>
      <c r="J7" s="70"/>
      <c r="K7" s="70"/>
      <c r="L7" s="70"/>
    </row>
    <row r="8" spans="1:12" ht="18" customHeight="1" x14ac:dyDescent="0.25">
      <c r="A8" s="101" t="s">
        <v>224</v>
      </c>
      <c r="B8" s="49">
        <v>3</v>
      </c>
      <c r="C8" s="49">
        <v>29</v>
      </c>
      <c r="D8" s="49">
        <v>28</v>
      </c>
      <c r="E8" s="49">
        <v>29</v>
      </c>
      <c r="F8" s="49">
        <f t="shared" ref="F8:F13" si="0">(C8+D8+E8)/3</f>
        <v>28.666666666666668</v>
      </c>
      <c r="G8" s="87">
        <v>2</v>
      </c>
      <c r="H8" s="70"/>
      <c r="I8" s="70"/>
      <c r="J8" s="70"/>
      <c r="K8" s="70"/>
      <c r="L8" s="70"/>
    </row>
    <row r="9" spans="1:12" ht="16.5" customHeight="1" x14ac:dyDescent="0.5">
      <c r="A9" s="100"/>
      <c r="B9" s="15">
        <v>4</v>
      </c>
      <c r="C9" s="15">
        <v>25</v>
      </c>
      <c r="D9" s="15">
        <v>26</v>
      </c>
      <c r="E9" s="15">
        <v>23</v>
      </c>
      <c r="F9" s="15">
        <f t="shared" si="0"/>
        <v>24.666666666666668</v>
      </c>
      <c r="G9" s="82"/>
      <c r="H9" s="70"/>
      <c r="I9" s="70"/>
      <c r="J9" s="70"/>
      <c r="K9" s="70"/>
      <c r="L9" s="70"/>
    </row>
    <row r="10" spans="1:12" s="14" customFormat="1" x14ac:dyDescent="0.25">
      <c r="A10" s="100" t="s">
        <v>227</v>
      </c>
      <c r="B10" s="15">
        <v>1</v>
      </c>
      <c r="C10" s="15">
        <v>28</v>
      </c>
      <c r="D10" s="15">
        <v>28</v>
      </c>
      <c r="E10" s="15">
        <v>28</v>
      </c>
      <c r="F10" s="15">
        <f t="shared" si="0"/>
        <v>28</v>
      </c>
      <c r="G10" s="82">
        <v>3</v>
      </c>
      <c r="H10" s="35"/>
      <c r="I10" s="35"/>
      <c r="J10" s="35"/>
      <c r="K10" s="35"/>
      <c r="L10" s="35"/>
    </row>
    <row r="11" spans="1:12" s="14" customFormat="1" ht="18.75" customHeight="1" x14ac:dyDescent="0.5">
      <c r="A11" s="100"/>
      <c r="B11" s="15">
        <v>2</v>
      </c>
      <c r="C11" s="15">
        <v>30</v>
      </c>
      <c r="D11" s="15">
        <v>30</v>
      </c>
      <c r="E11" s="15">
        <v>30</v>
      </c>
      <c r="F11" s="15">
        <f t="shared" si="0"/>
        <v>30</v>
      </c>
      <c r="G11" s="82">
        <v>1</v>
      </c>
      <c r="H11" s="35"/>
      <c r="I11" s="35"/>
      <c r="J11" s="35"/>
      <c r="K11" s="35"/>
      <c r="L11" s="35"/>
    </row>
    <row r="12" spans="1:12" s="14" customFormat="1" ht="18" customHeight="1" x14ac:dyDescent="0.5">
      <c r="A12" s="100"/>
      <c r="B12" s="15">
        <v>4</v>
      </c>
      <c r="C12" s="15">
        <v>21</v>
      </c>
      <c r="D12" s="15">
        <v>27</v>
      </c>
      <c r="E12" s="15">
        <v>25</v>
      </c>
      <c r="F12" s="15">
        <f t="shared" si="0"/>
        <v>24.333333333333332</v>
      </c>
      <c r="G12" s="82"/>
      <c r="H12" s="35"/>
      <c r="I12" s="35"/>
      <c r="J12" s="35"/>
      <c r="K12" s="35"/>
      <c r="L12" s="35"/>
    </row>
    <row r="13" spans="1:12" s="14" customFormat="1" ht="16.5" customHeight="1" x14ac:dyDescent="0.5">
      <c r="A13" s="59"/>
      <c r="B13" s="15">
        <v>5</v>
      </c>
      <c r="C13" s="15">
        <v>22</v>
      </c>
      <c r="D13" s="15">
        <v>27</v>
      </c>
      <c r="E13" s="15">
        <v>24</v>
      </c>
      <c r="F13" s="15">
        <f t="shared" si="0"/>
        <v>24.333333333333332</v>
      </c>
      <c r="G13" s="82"/>
      <c r="H13" s="35"/>
      <c r="I13" s="35"/>
      <c r="J13" s="35"/>
      <c r="K13" s="35"/>
      <c r="L13" s="35"/>
    </row>
    <row r="14" spans="1:12" s="14" customFormat="1" ht="14.45" x14ac:dyDescent="0.5">
      <c r="A14" s="59"/>
      <c r="B14" s="15"/>
      <c r="C14" s="15"/>
      <c r="D14" s="15"/>
      <c r="E14" s="15"/>
      <c r="F14" s="15"/>
      <c r="G14" s="80"/>
      <c r="H14" s="35"/>
      <c r="I14" s="35"/>
      <c r="J14" s="35"/>
      <c r="K14" s="35"/>
      <c r="L14" s="35"/>
    </row>
    <row r="15" spans="1:12" ht="14.45" x14ac:dyDescent="0.5">
      <c r="A15" s="59"/>
      <c r="B15" s="15"/>
      <c r="C15" s="15"/>
      <c r="D15" s="15"/>
      <c r="E15" s="15"/>
      <c r="F15" s="15"/>
      <c r="G15" s="80"/>
      <c r="H15" s="70"/>
      <c r="I15" s="70"/>
      <c r="J15" s="70"/>
      <c r="K15" s="70"/>
      <c r="L15" s="70"/>
    </row>
    <row r="16" spans="1:12" ht="14.65" thickBot="1" x14ac:dyDescent="0.55000000000000004">
      <c r="A16" s="60"/>
      <c r="B16" s="61"/>
      <c r="C16" s="61"/>
      <c r="D16" s="61"/>
      <c r="E16" s="61"/>
      <c r="F16" s="61"/>
      <c r="G16" s="81"/>
      <c r="H16" s="70"/>
      <c r="I16" s="70"/>
      <c r="J16" s="70"/>
      <c r="K16" s="70"/>
      <c r="L16" s="70"/>
    </row>
    <row r="17" spans="1:12" ht="14.45" x14ac:dyDescent="0.5">
      <c r="A17" s="26"/>
      <c r="B17" s="14"/>
      <c r="C17" s="14"/>
      <c r="D17" s="14"/>
      <c r="E17" s="14"/>
      <c r="F17" s="14"/>
      <c r="G17" s="14"/>
      <c r="H17" s="70"/>
      <c r="I17" s="70"/>
      <c r="J17" s="70"/>
      <c r="K17" s="70"/>
      <c r="L17" s="70"/>
    </row>
    <row r="18" spans="1:12" ht="14.45" x14ac:dyDescent="0.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14.45" x14ac:dyDescent="0.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14.45" x14ac:dyDescent="0.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ht="14.45" x14ac:dyDescent="0.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x14ac:dyDescent="0.25">
      <c r="A22" s="70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6">
    <mergeCell ref="C6:E6"/>
    <mergeCell ref="A2:G2"/>
    <mergeCell ref="B6:B7"/>
    <mergeCell ref="F6:F7"/>
    <mergeCell ref="G6:G7"/>
    <mergeCell ref="A6:A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2" sqref="A2"/>
    </sheetView>
  </sheetViews>
  <sheetFormatPr defaultRowHeight="15" x14ac:dyDescent="0.25"/>
  <cols>
    <col min="2" max="2" width="9.85546875" customWidth="1"/>
    <col min="4" max="4" width="11.28515625" customWidth="1"/>
  </cols>
  <sheetData>
    <row r="2" spans="1:6" ht="21" x14ac:dyDescent="0.35">
      <c r="A2" s="175" t="s">
        <v>171</v>
      </c>
      <c r="B2" s="174"/>
      <c r="C2" s="174"/>
    </row>
    <row r="4" spans="1:6" x14ac:dyDescent="0.25">
      <c r="A4" t="s">
        <v>172</v>
      </c>
    </row>
    <row r="6" spans="1:6" x14ac:dyDescent="0.25">
      <c r="A6" s="1" t="s">
        <v>1</v>
      </c>
      <c r="B6" s="154" t="s">
        <v>144</v>
      </c>
      <c r="C6" s="155"/>
      <c r="D6" s="156"/>
      <c r="E6" s="1" t="s">
        <v>24</v>
      </c>
      <c r="F6" s="1" t="s">
        <v>146</v>
      </c>
    </row>
    <row r="7" spans="1:6" ht="15.75" customHeight="1" x14ac:dyDescent="0.25">
      <c r="A7" s="1"/>
      <c r="B7" s="1" t="s">
        <v>143</v>
      </c>
      <c r="C7" s="1" t="s">
        <v>139</v>
      </c>
      <c r="D7" s="1" t="s">
        <v>173</v>
      </c>
      <c r="E7" s="1"/>
      <c r="F7" s="1"/>
    </row>
    <row r="8" spans="1:6" ht="19.5" customHeight="1" x14ac:dyDescent="0.25">
      <c r="A8" s="1">
        <v>2</v>
      </c>
      <c r="B8" s="1">
        <v>30</v>
      </c>
      <c r="C8" s="1">
        <v>30</v>
      </c>
      <c r="D8" s="1">
        <v>30</v>
      </c>
      <c r="E8" s="1">
        <f>(B8+C8+D8)/3</f>
        <v>30</v>
      </c>
      <c r="F8" s="1"/>
    </row>
    <row r="9" spans="1:6" ht="20.25" customHeight="1" x14ac:dyDescent="0.25">
      <c r="A9" s="1">
        <v>3</v>
      </c>
      <c r="B9" s="1">
        <v>29</v>
      </c>
      <c r="C9" s="1">
        <v>29</v>
      </c>
      <c r="D9" s="1">
        <v>29</v>
      </c>
      <c r="E9" s="1">
        <f t="shared" ref="E9:E14" si="0">(B9+C9+D9)/3</f>
        <v>29</v>
      </c>
      <c r="F9" s="1"/>
    </row>
    <row r="10" spans="1:6" x14ac:dyDescent="0.25">
      <c r="A10" s="1"/>
      <c r="B10" s="1"/>
      <c r="C10" s="1"/>
      <c r="D10" s="1"/>
      <c r="E10" s="1">
        <f t="shared" si="0"/>
        <v>0</v>
      </c>
      <c r="F10" s="1"/>
    </row>
    <row r="11" spans="1:6" x14ac:dyDescent="0.25">
      <c r="A11" s="1"/>
      <c r="B11" s="1"/>
      <c r="C11" s="1"/>
      <c r="D11" s="1"/>
      <c r="E11" s="1">
        <f t="shared" si="0"/>
        <v>0</v>
      </c>
      <c r="F11" s="1"/>
    </row>
    <row r="12" spans="1:6" x14ac:dyDescent="0.25">
      <c r="A12" s="1"/>
      <c r="B12" s="1"/>
      <c r="C12" s="1"/>
      <c r="D12" s="1"/>
      <c r="E12" s="1">
        <f t="shared" si="0"/>
        <v>0</v>
      </c>
      <c r="F12" s="1"/>
    </row>
    <row r="13" spans="1:6" x14ac:dyDescent="0.25">
      <c r="A13" s="1"/>
      <c r="B13" s="1"/>
      <c r="C13" s="1"/>
      <c r="D13" s="1"/>
      <c r="E13" s="1">
        <f t="shared" si="0"/>
        <v>0</v>
      </c>
      <c r="F13" s="1"/>
    </row>
    <row r="14" spans="1:6" x14ac:dyDescent="0.25">
      <c r="A14" s="1"/>
      <c r="B14" s="1"/>
      <c r="C14" s="1"/>
      <c r="D14" s="1"/>
      <c r="E14" s="1">
        <f t="shared" si="0"/>
        <v>0</v>
      </c>
      <c r="F14" s="1"/>
    </row>
  </sheetData>
  <mergeCells count="1">
    <mergeCell ref="B6:D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A2" sqref="A2"/>
    </sheetView>
  </sheetViews>
  <sheetFormatPr defaultRowHeight="15" x14ac:dyDescent="0.25"/>
  <cols>
    <col min="5" max="5" width="10.85546875" customWidth="1"/>
    <col min="7" max="7" width="9" style="2"/>
  </cols>
  <sheetData>
    <row r="2" spans="1:7" ht="21" x14ac:dyDescent="0.35">
      <c r="A2" s="175" t="s">
        <v>174</v>
      </c>
    </row>
    <row r="4" spans="1:7" x14ac:dyDescent="0.25">
      <c r="A4" t="s">
        <v>175</v>
      </c>
    </row>
    <row r="6" spans="1:7" x14ac:dyDescent="0.25">
      <c r="A6" s="1"/>
      <c r="B6" s="1" t="s">
        <v>1</v>
      </c>
      <c r="C6" s="170" t="s">
        <v>144</v>
      </c>
      <c r="D6" s="170"/>
      <c r="E6" s="170"/>
      <c r="F6" s="1" t="s">
        <v>24</v>
      </c>
      <c r="G6" s="25" t="s">
        <v>146</v>
      </c>
    </row>
    <row r="7" spans="1:7" x14ac:dyDescent="0.25">
      <c r="A7" s="1"/>
      <c r="B7" s="1"/>
      <c r="C7" s="1" t="s">
        <v>141</v>
      </c>
      <c r="D7" s="1" t="s">
        <v>154</v>
      </c>
      <c r="E7" s="1" t="s">
        <v>143</v>
      </c>
      <c r="F7" s="1"/>
      <c r="G7" s="25"/>
    </row>
    <row r="8" spans="1:7" s="14" customFormat="1" ht="16.5" customHeight="1" x14ac:dyDescent="0.25">
      <c r="A8" s="15" t="s">
        <v>140</v>
      </c>
      <c r="B8" s="15">
        <v>1</v>
      </c>
      <c r="C8" s="15">
        <v>30</v>
      </c>
      <c r="D8" s="15">
        <v>30</v>
      </c>
      <c r="E8" s="15">
        <v>29</v>
      </c>
      <c r="F8" s="15">
        <f>(C8+D8+E8)/3</f>
        <v>29.666666666666668</v>
      </c>
      <c r="G8" s="57">
        <v>1</v>
      </c>
    </row>
    <row r="9" spans="1:7" s="14" customFormat="1" ht="18" customHeight="1" x14ac:dyDescent="0.5">
      <c r="A9" s="15"/>
      <c r="B9" s="15">
        <v>2</v>
      </c>
      <c r="C9" s="15">
        <v>29</v>
      </c>
      <c r="D9" s="15">
        <v>29</v>
      </c>
      <c r="E9" s="15">
        <v>30</v>
      </c>
      <c r="F9" s="15">
        <f t="shared" ref="F9:F20" si="0">(C9+D9+E9)/3</f>
        <v>29.333333333333332</v>
      </c>
      <c r="G9" s="57">
        <v>2</v>
      </c>
    </row>
    <row r="10" spans="1:7" s="14" customFormat="1" ht="17.25" customHeight="1" x14ac:dyDescent="0.5">
      <c r="A10" s="15"/>
      <c r="B10" s="15">
        <v>3</v>
      </c>
      <c r="C10" s="15">
        <v>27</v>
      </c>
      <c r="D10" s="15">
        <v>28</v>
      </c>
      <c r="E10" s="15">
        <v>27</v>
      </c>
      <c r="F10" s="15">
        <f t="shared" si="0"/>
        <v>27.333333333333332</v>
      </c>
      <c r="G10" s="57"/>
    </row>
    <row r="11" spans="1:7" s="14" customFormat="1" ht="17.25" customHeight="1" x14ac:dyDescent="0.5">
      <c r="A11" s="15"/>
      <c r="B11" s="15">
        <v>4</v>
      </c>
      <c r="C11" s="15">
        <v>28</v>
      </c>
      <c r="D11" s="15">
        <v>27</v>
      </c>
      <c r="E11" s="15">
        <v>28</v>
      </c>
      <c r="F11" s="15">
        <f t="shared" si="0"/>
        <v>27.666666666666668</v>
      </c>
      <c r="G11" s="57">
        <v>3</v>
      </c>
    </row>
    <row r="12" spans="1:7" s="14" customFormat="1" x14ac:dyDescent="0.25">
      <c r="A12" s="15" t="s">
        <v>176</v>
      </c>
      <c r="B12" s="15">
        <v>5</v>
      </c>
      <c r="C12" s="15">
        <v>26</v>
      </c>
      <c r="D12" s="15">
        <v>27</v>
      </c>
      <c r="E12" s="15">
        <v>26</v>
      </c>
      <c r="F12" s="15">
        <f t="shared" si="0"/>
        <v>26.333333333333332</v>
      </c>
      <c r="G12" s="57"/>
    </row>
    <row r="13" spans="1:7" s="14" customFormat="1" ht="18.75" customHeight="1" x14ac:dyDescent="0.5">
      <c r="A13" s="15"/>
      <c r="B13" s="15">
        <v>6</v>
      </c>
      <c r="C13" s="15">
        <v>25</v>
      </c>
      <c r="D13" s="15">
        <v>27</v>
      </c>
      <c r="E13" s="15">
        <v>25</v>
      </c>
      <c r="F13" s="15">
        <f t="shared" si="0"/>
        <v>25.666666666666668</v>
      </c>
      <c r="G13" s="57"/>
    </row>
    <row r="14" spans="1:7" s="14" customFormat="1" ht="17.25" customHeight="1" x14ac:dyDescent="0.5">
      <c r="A14" s="15"/>
      <c r="B14" s="15">
        <v>7</v>
      </c>
      <c r="C14" s="15">
        <v>29</v>
      </c>
      <c r="D14" s="15">
        <v>29</v>
      </c>
      <c r="E14" s="15">
        <v>29</v>
      </c>
      <c r="F14" s="15">
        <f t="shared" si="0"/>
        <v>29</v>
      </c>
      <c r="G14" s="57">
        <v>2</v>
      </c>
    </row>
    <row r="15" spans="1:7" s="14" customFormat="1" ht="17.25" customHeight="1" x14ac:dyDescent="0.5">
      <c r="A15" s="15"/>
      <c r="B15" s="15">
        <v>8</v>
      </c>
      <c r="C15" s="15">
        <v>22</v>
      </c>
      <c r="D15" s="15">
        <v>26</v>
      </c>
      <c r="E15" s="15">
        <v>21</v>
      </c>
      <c r="F15" s="15">
        <f t="shared" si="0"/>
        <v>23</v>
      </c>
      <c r="G15" s="57"/>
    </row>
    <row r="16" spans="1:7" s="14" customFormat="1" ht="17.25" customHeight="1" x14ac:dyDescent="0.5">
      <c r="A16" s="15"/>
      <c r="B16" s="15">
        <v>9</v>
      </c>
      <c r="C16" s="15">
        <v>26</v>
      </c>
      <c r="D16" s="15">
        <v>27</v>
      </c>
      <c r="E16" s="15">
        <v>26</v>
      </c>
      <c r="F16" s="15">
        <f t="shared" si="0"/>
        <v>26.333333333333332</v>
      </c>
      <c r="G16" s="57"/>
    </row>
    <row r="17" spans="1:7" s="14" customFormat="1" ht="17.25" customHeight="1" x14ac:dyDescent="0.5">
      <c r="A17" s="15"/>
      <c r="B17" s="15">
        <v>10</v>
      </c>
      <c r="C17" s="15">
        <v>24</v>
      </c>
      <c r="D17" s="15">
        <v>26</v>
      </c>
      <c r="E17" s="15">
        <v>26</v>
      </c>
      <c r="F17" s="15">
        <f t="shared" si="0"/>
        <v>25.333333333333332</v>
      </c>
      <c r="G17" s="57"/>
    </row>
    <row r="18" spans="1:7" s="14" customFormat="1" ht="16.5" customHeight="1" x14ac:dyDescent="0.5">
      <c r="A18" s="15"/>
      <c r="B18" s="15">
        <v>11</v>
      </c>
      <c r="C18" s="15">
        <v>28</v>
      </c>
      <c r="D18" s="15">
        <v>27</v>
      </c>
      <c r="E18" s="15">
        <v>27</v>
      </c>
      <c r="F18" s="15">
        <f t="shared" si="0"/>
        <v>27.333333333333332</v>
      </c>
      <c r="G18" s="57"/>
    </row>
    <row r="19" spans="1:7" s="14" customFormat="1" ht="16.5" customHeight="1" x14ac:dyDescent="0.5">
      <c r="A19" s="15"/>
      <c r="B19" s="15">
        <v>12</v>
      </c>
      <c r="C19" s="15">
        <v>27</v>
      </c>
      <c r="D19" s="15">
        <v>28</v>
      </c>
      <c r="E19" s="15">
        <v>28</v>
      </c>
      <c r="F19" s="15">
        <f t="shared" si="0"/>
        <v>27.666666666666668</v>
      </c>
      <c r="G19" s="57">
        <v>3</v>
      </c>
    </row>
    <row r="20" spans="1:7" s="14" customFormat="1" ht="16.5" customHeight="1" x14ac:dyDescent="0.5">
      <c r="A20" s="15"/>
      <c r="B20" s="15">
        <v>13</v>
      </c>
      <c r="C20" s="15">
        <v>30</v>
      </c>
      <c r="D20" s="15">
        <v>30</v>
      </c>
      <c r="E20" s="15">
        <v>30</v>
      </c>
      <c r="F20" s="15">
        <f t="shared" si="0"/>
        <v>30</v>
      </c>
      <c r="G20" s="57">
        <v>1</v>
      </c>
    </row>
    <row r="21" spans="1:7" s="14" customFormat="1" ht="14.45" x14ac:dyDescent="0.5">
      <c r="A21" s="15"/>
      <c r="B21" s="15"/>
      <c r="C21" s="15"/>
      <c r="D21" s="15"/>
      <c r="E21" s="15"/>
      <c r="F21" s="15"/>
      <c r="G21" s="57"/>
    </row>
  </sheetData>
  <mergeCells count="1">
    <mergeCell ref="C6:E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workbookViewId="0">
      <selection activeCell="E22" sqref="E22"/>
    </sheetView>
  </sheetViews>
  <sheetFormatPr defaultRowHeight="15" x14ac:dyDescent="0.25"/>
  <cols>
    <col min="1" max="1" width="7.28515625" customWidth="1"/>
    <col min="2" max="2" width="7.5703125" customWidth="1"/>
    <col min="3" max="5" width="7.7109375" customWidth="1"/>
    <col min="6" max="6" width="8" customWidth="1"/>
    <col min="8" max="8" width="7.85546875" customWidth="1"/>
    <col min="9" max="9" width="7.28515625" customWidth="1"/>
    <col min="10" max="10" width="5.42578125" customWidth="1"/>
    <col min="11" max="11" width="6.5703125" customWidth="1"/>
    <col min="16" max="16" width="11.28515625" customWidth="1"/>
    <col min="17" max="17" width="9.85546875" customWidth="1"/>
    <col min="18" max="18" width="10.85546875" customWidth="1"/>
  </cols>
  <sheetData>
    <row r="2" spans="1:22" ht="18.75" customHeight="1" x14ac:dyDescent="0.35">
      <c r="A2" s="175" t="s">
        <v>177</v>
      </c>
    </row>
    <row r="4" spans="1:22" ht="15.75" customHeight="1" x14ac:dyDescent="0.25">
      <c r="A4" t="s">
        <v>178</v>
      </c>
    </row>
    <row r="5" spans="1:22" ht="17.25" customHeight="1" x14ac:dyDescent="0.5">
      <c r="V5" s="3"/>
    </row>
    <row r="6" spans="1:22" ht="60" x14ac:dyDescent="0.25">
      <c r="A6" s="4" t="s">
        <v>1</v>
      </c>
      <c r="B6" s="4" t="s">
        <v>2</v>
      </c>
      <c r="C6" s="4" t="s">
        <v>22</v>
      </c>
      <c r="D6" s="4" t="s">
        <v>39</v>
      </c>
      <c r="E6" s="4" t="s">
        <v>19</v>
      </c>
      <c r="F6" s="4" t="s">
        <v>18</v>
      </c>
      <c r="G6" s="4" t="s">
        <v>40</v>
      </c>
      <c r="H6" s="4" t="s">
        <v>20</v>
      </c>
      <c r="I6" s="4" t="s">
        <v>23</v>
      </c>
      <c r="J6" s="4" t="s">
        <v>24</v>
      </c>
      <c r="K6" s="4"/>
      <c r="O6" s="9" t="s">
        <v>1</v>
      </c>
      <c r="P6" s="171" t="s">
        <v>144</v>
      </c>
      <c r="Q6" s="172"/>
      <c r="R6" s="173"/>
      <c r="S6" s="9" t="s">
        <v>24</v>
      </c>
      <c r="T6" s="9" t="s">
        <v>146</v>
      </c>
      <c r="V6" s="3"/>
    </row>
    <row r="7" spans="1:22" x14ac:dyDescent="0.25">
      <c r="A7" s="4"/>
      <c r="B7" s="4">
        <v>10</v>
      </c>
      <c r="C7" s="4">
        <v>20</v>
      </c>
      <c r="D7" s="4">
        <v>20</v>
      </c>
      <c r="E7" s="4">
        <v>20</v>
      </c>
      <c r="F7" s="4">
        <v>20</v>
      </c>
      <c r="G7" s="4">
        <v>10</v>
      </c>
      <c r="H7" s="4">
        <v>10</v>
      </c>
      <c r="I7" s="4">
        <v>5</v>
      </c>
      <c r="J7" s="4">
        <v>110</v>
      </c>
      <c r="K7" s="4"/>
      <c r="O7" s="9"/>
      <c r="P7" s="9" t="s">
        <v>173</v>
      </c>
      <c r="Q7" s="9" t="s">
        <v>161</v>
      </c>
      <c r="R7" s="9" t="s">
        <v>148</v>
      </c>
      <c r="S7" s="9"/>
      <c r="T7" s="9"/>
      <c r="V7" s="3"/>
    </row>
    <row r="8" spans="1:22" ht="17.25" customHeight="1" x14ac:dyDescent="0.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O8" s="1">
        <v>1</v>
      </c>
      <c r="P8" s="1">
        <v>29</v>
      </c>
      <c r="Q8" s="1">
        <v>29</v>
      </c>
      <c r="R8" s="1">
        <v>29</v>
      </c>
      <c r="S8" s="1">
        <f>(P8+Q8+R8)/3</f>
        <v>29</v>
      </c>
      <c r="T8" s="1">
        <v>2</v>
      </c>
      <c r="V8" s="3"/>
    </row>
    <row r="9" spans="1:22" ht="16.5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O9" s="1">
        <v>2</v>
      </c>
      <c r="P9" s="1">
        <v>30</v>
      </c>
      <c r="Q9" s="1">
        <v>30</v>
      </c>
      <c r="R9" s="1">
        <v>30</v>
      </c>
      <c r="S9" s="1">
        <f t="shared" ref="S9:S11" si="0">(P9+Q9+R9)/3</f>
        <v>30</v>
      </c>
      <c r="T9" s="1">
        <v>1</v>
      </c>
      <c r="V9" s="3"/>
    </row>
    <row r="10" spans="1:22" ht="15.75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O10" s="1">
        <v>3</v>
      </c>
      <c r="P10" s="1">
        <v>27</v>
      </c>
      <c r="Q10" s="1">
        <v>24</v>
      </c>
      <c r="R10" s="1">
        <v>27</v>
      </c>
      <c r="S10" s="1">
        <f t="shared" si="0"/>
        <v>26</v>
      </c>
      <c r="T10" s="1"/>
      <c r="V10" s="3"/>
    </row>
    <row r="11" spans="1:22" ht="18" customHeight="1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O11" s="1">
        <v>4</v>
      </c>
      <c r="P11" s="1">
        <v>28</v>
      </c>
      <c r="Q11" s="1">
        <v>27</v>
      </c>
      <c r="R11" s="1">
        <v>28</v>
      </c>
      <c r="S11" s="1">
        <f t="shared" si="0"/>
        <v>27.666666666666668</v>
      </c>
      <c r="T11" s="1">
        <v>3</v>
      </c>
      <c r="V11" s="3"/>
    </row>
    <row r="12" spans="1:22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O12" s="1"/>
      <c r="P12" s="1"/>
      <c r="Q12" s="1"/>
      <c r="R12" s="1"/>
      <c r="S12" s="1"/>
      <c r="T12" s="1"/>
      <c r="V12" s="3"/>
    </row>
    <row r="13" spans="1:22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O13" s="1"/>
      <c r="P13" s="1"/>
      <c r="Q13" s="1"/>
      <c r="R13" s="1"/>
      <c r="S13" s="1"/>
      <c r="T13" s="1"/>
      <c r="V13" s="3"/>
    </row>
    <row r="14" spans="1:22" ht="14.45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O14" s="1"/>
      <c r="P14" s="1"/>
      <c r="Q14" s="1"/>
      <c r="R14" s="1"/>
      <c r="S14" s="1"/>
      <c r="T14" s="1"/>
      <c r="V14" s="3"/>
    </row>
    <row r="15" spans="1:22" ht="14.45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O15" s="1"/>
      <c r="P15" s="1"/>
      <c r="Q15" s="1"/>
      <c r="R15" s="1"/>
      <c r="S15" s="1"/>
      <c r="T15" s="1"/>
      <c r="V15" s="3"/>
    </row>
  </sheetData>
  <mergeCells count="1">
    <mergeCell ref="P6:R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workbookViewId="0">
      <selection activeCell="D3" sqref="D3"/>
    </sheetView>
  </sheetViews>
  <sheetFormatPr defaultRowHeight="15" x14ac:dyDescent="0.25"/>
  <cols>
    <col min="18" max="18" width="14.42578125" customWidth="1"/>
  </cols>
  <sheetData>
    <row r="2" spans="1:20" ht="18" customHeight="1" x14ac:dyDescent="0.4">
      <c r="A2" s="175" t="s">
        <v>179</v>
      </c>
      <c r="B2" s="175"/>
      <c r="C2" s="5"/>
    </row>
    <row r="4" spans="1:20" x14ac:dyDescent="0.25">
      <c r="A4" t="s">
        <v>180</v>
      </c>
    </row>
    <row r="6" spans="1:20" ht="75" x14ac:dyDescent="0.25">
      <c r="A6" s="4" t="s">
        <v>1</v>
      </c>
      <c r="B6" s="4" t="s">
        <v>2</v>
      </c>
      <c r="C6" s="4" t="s">
        <v>34</v>
      </c>
      <c r="D6" s="4" t="s">
        <v>35</v>
      </c>
      <c r="E6" s="4" t="s">
        <v>36</v>
      </c>
      <c r="F6" s="4" t="s">
        <v>37</v>
      </c>
      <c r="G6" s="4" t="s">
        <v>38</v>
      </c>
      <c r="H6" s="4" t="s">
        <v>23</v>
      </c>
      <c r="I6" s="4" t="s">
        <v>24</v>
      </c>
      <c r="J6" s="4"/>
    </row>
    <row r="7" spans="1:20" x14ac:dyDescent="0.25">
      <c r="A7" s="4"/>
      <c r="B7" s="4">
        <v>10</v>
      </c>
      <c r="C7" s="4">
        <v>10</v>
      </c>
      <c r="D7" s="4">
        <v>10</v>
      </c>
      <c r="E7" s="4">
        <v>10</v>
      </c>
      <c r="F7" s="4">
        <v>10</v>
      </c>
      <c r="G7" s="4">
        <v>10</v>
      </c>
      <c r="H7" s="4">
        <v>5</v>
      </c>
      <c r="I7" s="4">
        <v>60</v>
      </c>
      <c r="J7" s="4"/>
      <c r="O7" s="1" t="s">
        <v>1</v>
      </c>
      <c r="P7" s="170" t="s">
        <v>144</v>
      </c>
      <c r="Q7" s="170"/>
      <c r="R7" s="170"/>
      <c r="S7" s="1" t="s">
        <v>24</v>
      </c>
      <c r="T7" s="1" t="s">
        <v>146</v>
      </c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O8" s="1"/>
      <c r="P8" s="1" t="s">
        <v>161</v>
      </c>
      <c r="Q8" s="1" t="s">
        <v>139</v>
      </c>
      <c r="R8" s="1" t="s">
        <v>148</v>
      </c>
      <c r="S8" s="1"/>
      <c r="T8" s="1"/>
    </row>
    <row r="9" spans="1:20" ht="18.75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O9" s="1">
        <v>1</v>
      </c>
      <c r="P9" s="1">
        <v>30</v>
      </c>
      <c r="Q9" s="1">
        <v>29</v>
      </c>
      <c r="R9" s="1">
        <v>30</v>
      </c>
      <c r="S9" s="13">
        <f t="shared" ref="S9" si="0">(P9+Q9+R9)/3</f>
        <v>29.666666666666668</v>
      </c>
      <c r="T9" s="1">
        <v>1</v>
      </c>
    </row>
    <row r="10" spans="1:20" ht="14.45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O10" s="1"/>
      <c r="P10" s="1"/>
      <c r="Q10" s="1"/>
      <c r="R10" s="1"/>
      <c r="S10" s="1"/>
      <c r="T10" s="1"/>
    </row>
    <row r="11" spans="1:20" ht="14.45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O11" s="1"/>
      <c r="P11" s="1"/>
      <c r="Q11" s="1"/>
      <c r="R11" s="1"/>
      <c r="S11" s="1"/>
      <c r="T11" s="1"/>
    </row>
    <row r="12" spans="1:20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O12" s="1"/>
      <c r="P12" s="1"/>
      <c r="Q12" s="1"/>
      <c r="R12" s="1"/>
      <c r="S12" s="1"/>
      <c r="T12" s="1"/>
    </row>
    <row r="13" spans="1:20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O13" s="1"/>
      <c r="P13" s="1"/>
      <c r="Q13" s="1"/>
      <c r="R13" s="1"/>
      <c r="S13" s="1"/>
      <c r="T13" s="1"/>
    </row>
    <row r="14" spans="1:20" ht="14.45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O14" s="1"/>
      <c r="P14" s="1"/>
      <c r="Q14" s="1"/>
      <c r="R14" s="1"/>
      <c r="S14" s="1"/>
      <c r="T14" s="1"/>
    </row>
    <row r="15" spans="1:20" ht="14.45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O15" s="1"/>
      <c r="P15" s="1"/>
      <c r="Q15" s="1"/>
      <c r="R15" s="1"/>
      <c r="S15" s="1"/>
      <c r="T15" s="1"/>
    </row>
    <row r="16" spans="1:20" ht="14.45" x14ac:dyDescent="0.5">
      <c r="A16" s="4"/>
      <c r="B16" s="4"/>
      <c r="C16" s="4"/>
      <c r="D16" s="4"/>
      <c r="E16" s="4"/>
      <c r="F16" s="4"/>
      <c r="G16" s="4"/>
      <c r="H16" s="4"/>
      <c r="I16" s="4"/>
      <c r="J16" s="4"/>
      <c r="O16" s="1"/>
      <c r="P16" s="1"/>
      <c r="Q16" s="1"/>
      <c r="R16" s="1"/>
      <c r="S16" s="1"/>
      <c r="T16" s="1"/>
    </row>
    <row r="17" spans="1:20" ht="14.45" x14ac:dyDescent="0.5">
      <c r="A17" s="4"/>
      <c r="B17" s="4"/>
      <c r="C17" s="4"/>
      <c r="D17" s="4"/>
      <c r="E17" s="4"/>
      <c r="F17" s="4"/>
      <c r="G17" s="4"/>
      <c r="H17" s="4"/>
      <c r="I17" s="4"/>
      <c r="J17" s="4"/>
      <c r="O17" s="1"/>
      <c r="P17" s="1"/>
      <c r="Q17" s="1"/>
      <c r="R17" s="1"/>
      <c r="S17" s="1"/>
      <c r="T17" s="1"/>
    </row>
    <row r="18" spans="1:20" ht="14.45" x14ac:dyDescent="0.5">
      <c r="A18" s="4"/>
      <c r="B18" s="4"/>
      <c r="C18" s="4"/>
      <c r="D18" s="4"/>
      <c r="E18" s="4"/>
      <c r="F18" s="4"/>
      <c r="G18" s="4"/>
      <c r="H18" s="4"/>
      <c r="I18" s="4"/>
      <c r="J18" s="4"/>
      <c r="O18" s="1"/>
      <c r="P18" s="1"/>
      <c r="Q18" s="1"/>
      <c r="R18" s="1"/>
      <c r="S18" s="1"/>
      <c r="T18" s="1"/>
    </row>
    <row r="19" spans="1:20" ht="14.45" x14ac:dyDescent="0.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0" ht="14.45" x14ac:dyDescent="0.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20" ht="14.45" x14ac:dyDescent="0.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2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2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2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mergeCells count="1">
    <mergeCell ref="P7:R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workbookViewId="0">
      <selection activeCell="K5" sqref="K5"/>
    </sheetView>
  </sheetViews>
  <sheetFormatPr defaultRowHeight="15" x14ac:dyDescent="0.25"/>
  <cols>
    <col min="1" max="1" width="6.42578125" customWidth="1"/>
    <col min="2" max="2" width="7.140625" customWidth="1"/>
    <col min="3" max="3" width="7.28515625" customWidth="1"/>
    <col min="4" max="4" width="7.7109375" customWidth="1"/>
    <col min="5" max="5" width="7.28515625" customWidth="1"/>
    <col min="6" max="6" width="7.85546875" customWidth="1"/>
    <col min="7" max="7" width="7.140625" customWidth="1"/>
    <col min="8" max="8" width="7.28515625" customWidth="1"/>
    <col min="9" max="9" width="6.7109375" customWidth="1"/>
    <col min="10" max="10" width="6.28515625" customWidth="1"/>
    <col min="11" max="12" width="7" customWidth="1"/>
    <col min="13" max="13" width="6" customWidth="1"/>
    <col min="14" max="14" width="6.7109375" customWidth="1"/>
    <col min="15" max="15" width="4.42578125" customWidth="1"/>
    <col min="16" max="16" width="5.140625" customWidth="1"/>
    <col min="18" max="18" width="10" customWidth="1"/>
    <col min="19" max="19" width="10.140625" customWidth="1"/>
    <col min="20" max="20" width="11.42578125" customWidth="1"/>
  </cols>
  <sheetData>
    <row r="2" spans="1:22" ht="21" x14ac:dyDescent="0.35">
      <c r="A2" s="175" t="s">
        <v>32</v>
      </c>
    </row>
    <row r="4" spans="1:22" x14ac:dyDescent="0.25">
      <c r="A4" t="s">
        <v>181</v>
      </c>
    </row>
    <row r="6" spans="1:22" x14ac:dyDescent="0.25">
      <c r="Q6" s="1" t="s">
        <v>1</v>
      </c>
      <c r="R6" s="1" t="s">
        <v>144</v>
      </c>
      <c r="S6" s="1"/>
      <c r="T6" s="1"/>
      <c r="U6" s="1" t="s">
        <v>24</v>
      </c>
      <c r="V6" s="1" t="s">
        <v>146</v>
      </c>
    </row>
    <row r="7" spans="1:22" x14ac:dyDescent="0.25">
      <c r="Q7" s="1"/>
      <c r="R7" s="1" t="s">
        <v>161</v>
      </c>
      <c r="S7" s="1" t="s">
        <v>156</v>
      </c>
      <c r="T7" s="1" t="s">
        <v>150</v>
      </c>
      <c r="U7" s="1"/>
      <c r="V7" s="1"/>
    </row>
    <row r="8" spans="1:22" ht="16.5" customHeight="1" x14ac:dyDescent="0.5">
      <c r="Q8" s="1">
        <v>1</v>
      </c>
      <c r="R8" s="1">
        <v>28</v>
      </c>
      <c r="S8" s="1">
        <v>28</v>
      </c>
      <c r="T8" s="1">
        <v>28</v>
      </c>
      <c r="U8" s="1">
        <f>(R8+S8+T8)/3</f>
        <v>28</v>
      </c>
      <c r="V8" s="1">
        <v>3</v>
      </c>
    </row>
    <row r="9" spans="1:22" s="14" customFormat="1" ht="14.45" x14ac:dyDescent="0.5">
      <c r="A9" s="7"/>
      <c r="B9" s="7">
        <v>10</v>
      </c>
      <c r="C9" s="7">
        <v>20</v>
      </c>
      <c r="D9" s="7">
        <v>20</v>
      </c>
      <c r="E9" s="7">
        <v>20</v>
      </c>
      <c r="F9" s="7">
        <v>10</v>
      </c>
      <c r="G9" s="7">
        <v>10</v>
      </c>
      <c r="H9" s="7">
        <v>10</v>
      </c>
      <c r="I9" s="7">
        <v>10</v>
      </c>
      <c r="J9" s="7">
        <v>5</v>
      </c>
      <c r="K9" s="7">
        <v>110</v>
      </c>
      <c r="L9" s="7"/>
      <c r="Q9" s="15"/>
      <c r="R9" s="15"/>
      <c r="S9" s="15"/>
      <c r="T9" s="15"/>
      <c r="U9" s="15">
        <f t="shared" ref="U9:U11" si="0">(R9+S9+T9)/3</f>
        <v>0</v>
      </c>
      <c r="V9" s="15"/>
    </row>
    <row r="10" spans="1:22" s="14" customFormat="1" ht="14.45" x14ac:dyDescent="0.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Q10" s="15"/>
      <c r="R10" s="15"/>
      <c r="S10" s="15"/>
      <c r="T10" s="15"/>
      <c r="U10" s="15">
        <f t="shared" si="0"/>
        <v>0</v>
      </c>
      <c r="V10" s="15"/>
    </row>
    <row r="11" spans="1:22" s="14" customFormat="1" ht="14.45" x14ac:dyDescent="0.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Q11" s="15"/>
      <c r="R11" s="15"/>
      <c r="S11" s="15"/>
      <c r="T11" s="15"/>
      <c r="U11" s="15">
        <f t="shared" si="0"/>
        <v>0</v>
      </c>
      <c r="V11" s="15"/>
    </row>
    <row r="12" spans="1:22" ht="14.45" x14ac:dyDescent="0.5">
      <c r="Q12" s="1"/>
      <c r="R12" s="1"/>
      <c r="S12" s="1"/>
      <c r="T12" s="1"/>
      <c r="U12" s="1"/>
      <c r="V12" s="1"/>
    </row>
    <row r="13" spans="1:22" ht="14.45" x14ac:dyDescent="0.5">
      <c r="Q13" s="1"/>
      <c r="R13" s="1"/>
      <c r="S13" s="1"/>
      <c r="T13" s="1"/>
      <c r="U13" s="1"/>
      <c r="V13" s="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workbookViewId="0">
      <selection activeCell="M10" sqref="M10"/>
    </sheetView>
  </sheetViews>
  <sheetFormatPr defaultRowHeight="15" x14ac:dyDescent="0.25"/>
  <cols>
    <col min="1" max="1" width="7" customWidth="1"/>
    <col min="2" max="2" width="8" customWidth="1"/>
    <col min="3" max="3" width="8.85546875" customWidth="1"/>
    <col min="4" max="4" width="6.42578125" customWidth="1"/>
    <col min="5" max="5" width="7.7109375" customWidth="1"/>
    <col min="6" max="6" width="7" customWidth="1"/>
    <col min="7" max="7" width="6.5703125" customWidth="1"/>
    <col min="8" max="8" width="5.28515625" customWidth="1"/>
    <col min="9" max="9" width="7" customWidth="1"/>
    <col min="10" max="11" width="7.28515625" customWidth="1"/>
    <col min="16" max="16" width="9" style="64"/>
  </cols>
  <sheetData>
    <row r="2" spans="1:21" ht="20.25" customHeight="1" x14ac:dyDescent="0.4">
      <c r="A2" s="175" t="s">
        <v>229</v>
      </c>
      <c r="C2" s="5"/>
    </row>
    <row r="4" spans="1:21" x14ac:dyDescent="0.25">
      <c r="A4" t="s">
        <v>182</v>
      </c>
    </row>
    <row r="6" spans="1:21" ht="90" x14ac:dyDescent="0.25">
      <c r="A6" s="4" t="s">
        <v>1</v>
      </c>
      <c r="B6" s="4" t="s">
        <v>2</v>
      </c>
      <c r="C6" s="4" t="s">
        <v>31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/>
    </row>
    <row r="7" spans="1:21" x14ac:dyDescent="0.25">
      <c r="A7" s="4"/>
      <c r="B7" s="4">
        <v>10</v>
      </c>
      <c r="C7" s="4">
        <v>20</v>
      </c>
      <c r="D7" s="4">
        <v>20</v>
      </c>
      <c r="E7" s="4">
        <v>10</v>
      </c>
      <c r="F7" s="4">
        <v>10</v>
      </c>
      <c r="G7" s="4">
        <v>10</v>
      </c>
      <c r="H7" s="4">
        <v>10</v>
      </c>
      <c r="I7" s="4">
        <v>5</v>
      </c>
      <c r="J7" s="4">
        <v>90</v>
      </c>
      <c r="K7" s="4"/>
      <c r="P7" s="67" t="s">
        <v>1</v>
      </c>
      <c r="Q7" s="154" t="s">
        <v>144</v>
      </c>
      <c r="R7" s="155"/>
      <c r="S7" s="156"/>
      <c r="T7" s="1" t="s">
        <v>24</v>
      </c>
      <c r="U7" s="1" t="s">
        <v>146</v>
      </c>
    </row>
    <row r="8" spans="1:2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P8" s="67"/>
      <c r="Q8" s="1" t="s">
        <v>154</v>
      </c>
      <c r="R8" s="1" t="s">
        <v>141</v>
      </c>
      <c r="S8" s="1" t="s">
        <v>145</v>
      </c>
      <c r="T8" s="1"/>
      <c r="U8" s="1"/>
    </row>
    <row r="9" spans="1:21" ht="17.25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P9" s="9">
        <v>1</v>
      </c>
      <c r="Q9" s="1">
        <v>30</v>
      </c>
      <c r="R9" s="1">
        <v>30</v>
      </c>
      <c r="S9" s="1">
        <v>30</v>
      </c>
      <c r="T9" s="15">
        <f t="shared" ref="T9:T11" si="0">(Q9+R9+S9)/3</f>
        <v>30</v>
      </c>
      <c r="U9" s="1">
        <v>1</v>
      </c>
    </row>
    <row r="10" spans="1:21" ht="16.5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P10" s="9">
        <v>2</v>
      </c>
      <c r="Q10" s="1">
        <v>29</v>
      </c>
      <c r="R10" s="1">
        <v>29</v>
      </c>
      <c r="S10" s="1">
        <v>29</v>
      </c>
      <c r="T10" s="15">
        <f t="shared" si="0"/>
        <v>29</v>
      </c>
      <c r="U10" s="1">
        <v>2</v>
      </c>
    </row>
    <row r="11" spans="1:21" ht="15.75" customHeight="1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P11" s="9">
        <v>3</v>
      </c>
      <c r="Q11" s="1">
        <v>28</v>
      </c>
      <c r="R11" s="1">
        <v>28</v>
      </c>
      <c r="S11" s="1">
        <v>28</v>
      </c>
      <c r="T11" s="15">
        <f t="shared" si="0"/>
        <v>28</v>
      </c>
      <c r="U11" s="1">
        <v>3</v>
      </c>
    </row>
    <row r="12" spans="1:21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P12" s="9"/>
      <c r="Q12" s="1"/>
      <c r="R12" s="1"/>
      <c r="S12" s="1"/>
      <c r="T12" s="1"/>
      <c r="U12" s="1"/>
    </row>
    <row r="13" spans="1:21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P13" s="67"/>
      <c r="Q13" s="1"/>
      <c r="R13" s="1"/>
      <c r="S13" s="1"/>
      <c r="T13" s="1"/>
      <c r="U13" s="1"/>
    </row>
    <row r="14" spans="1:21" ht="14.45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P14" s="67"/>
      <c r="Q14" s="1"/>
      <c r="R14" s="1"/>
      <c r="S14" s="1"/>
      <c r="T14" s="1"/>
      <c r="U14" s="1"/>
    </row>
    <row r="15" spans="1:21" ht="14.45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P15" s="67"/>
      <c r="Q15" s="1"/>
      <c r="R15" s="1"/>
      <c r="S15" s="1"/>
      <c r="T15" s="1"/>
      <c r="U15" s="1"/>
    </row>
  </sheetData>
  <mergeCells count="1">
    <mergeCell ref="Q7:S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2"/>
  <sheetViews>
    <sheetView workbookViewId="0">
      <selection activeCell="A2" sqref="A2"/>
    </sheetView>
  </sheetViews>
  <sheetFormatPr defaultRowHeight="15" x14ac:dyDescent="0.25"/>
  <cols>
    <col min="1" max="4" width="6.7109375" style="180" customWidth="1"/>
    <col min="5" max="26" width="6.7109375" style="211" customWidth="1"/>
    <col min="27" max="31" width="6.7109375" style="180" customWidth="1"/>
    <col min="32" max="16384" width="9.140625" style="180"/>
  </cols>
  <sheetData>
    <row r="2" spans="1:27" s="211" customFormat="1" ht="21.75" customHeight="1" x14ac:dyDescent="0.35">
      <c r="A2" s="256" t="s">
        <v>68</v>
      </c>
    </row>
    <row r="3" spans="1:27" s="211" customFormat="1" ht="15.75" customHeight="1" x14ac:dyDescent="0.35">
      <c r="A3" s="256"/>
    </row>
    <row r="4" spans="1:27" s="211" customFormat="1" ht="17.25" customHeight="1" x14ac:dyDescent="0.35">
      <c r="A4" s="256"/>
    </row>
    <row r="5" spans="1:27" s="211" customFormat="1" x14ac:dyDescent="0.25"/>
    <row r="6" spans="1:27" s="211" customFormat="1" ht="51" customHeight="1" x14ac:dyDescent="0.25">
      <c r="A6" s="182" t="s">
        <v>1</v>
      </c>
      <c r="B6" s="257" t="s">
        <v>2</v>
      </c>
      <c r="C6" s="258"/>
      <c r="D6" s="258"/>
      <c r="E6" s="258"/>
      <c r="F6" s="259"/>
      <c r="G6" s="257" t="s">
        <v>3</v>
      </c>
      <c r="H6" s="259"/>
      <c r="I6" s="257" t="s">
        <v>65</v>
      </c>
      <c r="J6" s="259"/>
      <c r="K6" s="257" t="s">
        <v>5</v>
      </c>
      <c r="L6" s="259"/>
      <c r="M6" s="257" t="s">
        <v>6</v>
      </c>
      <c r="N6" s="259"/>
      <c r="O6" s="182" t="s">
        <v>7</v>
      </c>
      <c r="P6" s="182" t="s">
        <v>66</v>
      </c>
      <c r="Q6" s="257" t="s">
        <v>12</v>
      </c>
      <c r="R6" s="259"/>
      <c r="S6" s="257" t="s">
        <v>9</v>
      </c>
      <c r="T6" s="259"/>
      <c r="U6" s="182" t="s">
        <v>10</v>
      </c>
      <c r="V6" s="260" t="s">
        <v>11</v>
      </c>
      <c r="W6" s="260"/>
      <c r="X6" s="182" t="s">
        <v>67</v>
      </c>
      <c r="Y6" s="182" t="s">
        <v>14</v>
      </c>
      <c r="Z6" s="182" t="s">
        <v>24</v>
      </c>
      <c r="AA6" s="79"/>
    </row>
    <row r="7" spans="1:27" s="211" customFormat="1" x14ac:dyDescent="0.25">
      <c r="A7" s="79"/>
      <c r="B7" s="261">
        <v>10</v>
      </c>
      <c r="C7" s="262"/>
      <c r="D7" s="262"/>
      <c r="E7" s="262"/>
      <c r="F7" s="263"/>
      <c r="G7" s="261">
        <v>10</v>
      </c>
      <c r="H7" s="263"/>
      <c r="I7" s="261">
        <v>10</v>
      </c>
      <c r="J7" s="263"/>
      <c r="K7" s="261">
        <v>10</v>
      </c>
      <c r="L7" s="263"/>
      <c r="M7" s="261">
        <v>10</v>
      </c>
      <c r="N7" s="263"/>
      <c r="O7" s="79">
        <v>10</v>
      </c>
      <c r="P7" s="79">
        <v>10</v>
      </c>
      <c r="Q7" s="261">
        <v>10</v>
      </c>
      <c r="R7" s="263"/>
      <c r="S7" s="261">
        <v>10</v>
      </c>
      <c r="T7" s="263"/>
      <c r="U7" s="79">
        <v>5</v>
      </c>
      <c r="V7" s="261">
        <v>15</v>
      </c>
      <c r="W7" s="262"/>
      <c r="X7" s="79">
        <v>5</v>
      </c>
      <c r="Y7" s="79">
        <v>5</v>
      </c>
      <c r="Z7" s="79">
        <v>115</v>
      </c>
      <c r="AA7" s="79"/>
    </row>
    <row r="8" spans="1:27" s="211" customFormat="1" x14ac:dyDescent="0.25">
      <c r="A8" s="79"/>
      <c r="B8" s="264"/>
      <c r="C8" s="265"/>
      <c r="D8" s="265"/>
      <c r="E8" s="265"/>
      <c r="F8" s="266"/>
      <c r="G8" s="267"/>
      <c r="H8" s="268"/>
      <c r="I8" s="267"/>
      <c r="J8" s="268"/>
      <c r="K8" s="267"/>
      <c r="L8" s="268"/>
      <c r="M8" s="267"/>
      <c r="N8" s="268"/>
      <c r="O8" s="79"/>
      <c r="P8" s="79"/>
      <c r="Q8" s="267"/>
      <c r="R8" s="268"/>
      <c r="S8" s="267"/>
      <c r="T8" s="268"/>
      <c r="U8" s="79"/>
      <c r="V8" s="267"/>
      <c r="W8" s="269"/>
      <c r="X8" s="79"/>
      <c r="Y8" s="79"/>
      <c r="Z8" s="79"/>
      <c r="AA8" s="79"/>
    </row>
    <row r="9" spans="1:27" s="211" customForma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>
        <f>(B9+C9+D9)/3+G9+I9+K9+M9+O9+P9+Q9+S9+U9+V9+X9-Y9</f>
        <v>0</v>
      </c>
      <c r="AA9" s="79"/>
    </row>
    <row r="10" spans="1:27" s="211" customForma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>
        <f t="shared" ref="Z10:Z22" si="0">(B10+C10+D10)/3+G10+I10+K10+M10+O10+P10+Q10+S10+U10+V10+X10-Y10</f>
        <v>0</v>
      </c>
      <c r="AA10" s="79"/>
    </row>
    <row r="11" spans="1:27" s="211" customFormat="1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>
        <f t="shared" si="0"/>
        <v>0</v>
      </c>
      <c r="AA11" s="79"/>
    </row>
    <row r="12" spans="1:27" s="211" customFormat="1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>
        <f t="shared" si="0"/>
        <v>0</v>
      </c>
      <c r="AA12" s="79"/>
    </row>
    <row r="13" spans="1:27" s="211" customForma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>
        <f t="shared" si="0"/>
        <v>0</v>
      </c>
      <c r="AA13" s="79"/>
    </row>
    <row r="14" spans="1:27" s="211" customFormat="1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>
        <f t="shared" si="0"/>
        <v>0</v>
      </c>
      <c r="AA14" s="79"/>
    </row>
    <row r="15" spans="1:27" s="211" customFormat="1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>
        <f t="shared" si="0"/>
        <v>0</v>
      </c>
      <c r="AA15" s="79"/>
    </row>
    <row r="16" spans="1:27" s="211" customFormat="1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>
        <f t="shared" si="0"/>
        <v>0</v>
      </c>
      <c r="AA16" s="79"/>
    </row>
    <row r="17" spans="1:27" s="211" customFormat="1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>
        <f t="shared" si="0"/>
        <v>0</v>
      </c>
      <c r="AA17" s="79"/>
    </row>
    <row r="18" spans="1:27" s="211" customFormat="1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>
        <f t="shared" si="0"/>
        <v>0</v>
      </c>
      <c r="AA18" s="79"/>
    </row>
    <row r="19" spans="1:27" s="211" customFormat="1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>
        <f t="shared" si="0"/>
        <v>0</v>
      </c>
      <c r="AA19" s="79"/>
    </row>
    <row r="20" spans="1:27" s="211" customForma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>
        <f t="shared" si="0"/>
        <v>0</v>
      </c>
      <c r="AA20" s="79"/>
    </row>
    <row r="21" spans="1:27" s="211" customForma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>
        <f t="shared" si="0"/>
        <v>0</v>
      </c>
      <c r="AA21" s="79"/>
    </row>
    <row r="22" spans="1:27" x14ac:dyDescent="0.25">
      <c r="A22" s="98"/>
      <c r="B22" s="98"/>
      <c r="C22" s="98"/>
      <c r="D22" s="9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>
        <f t="shared" si="0"/>
        <v>0</v>
      </c>
      <c r="AA22" s="98"/>
    </row>
  </sheetData>
  <mergeCells count="16">
    <mergeCell ref="V6:W6"/>
    <mergeCell ref="B6:F6"/>
    <mergeCell ref="B7:F7"/>
    <mergeCell ref="M6:N6"/>
    <mergeCell ref="M7:N7"/>
    <mergeCell ref="Q6:R6"/>
    <mergeCell ref="Q7:R7"/>
    <mergeCell ref="S6:T6"/>
    <mergeCell ref="S7:T7"/>
    <mergeCell ref="V7:W7"/>
    <mergeCell ref="G6:H6"/>
    <mergeCell ref="G7:H7"/>
    <mergeCell ref="I6:J6"/>
    <mergeCell ref="I7:J7"/>
    <mergeCell ref="K6:L6"/>
    <mergeCell ref="K7:L7"/>
  </mergeCell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topLeftCell="B1" workbookViewId="0">
      <selection activeCell="G17" sqref="G17:H17"/>
    </sheetView>
  </sheetViews>
  <sheetFormatPr defaultRowHeight="15" x14ac:dyDescent="0.25"/>
  <cols>
    <col min="12" max="12" width="6.28515625" customWidth="1"/>
    <col min="13" max="14" width="6.7109375" customWidth="1"/>
    <col min="17" max="17" width="10.140625" customWidth="1"/>
    <col min="18" max="18" width="11.140625" customWidth="1"/>
  </cols>
  <sheetData>
    <row r="2" spans="1:21" ht="19.5" customHeight="1" x14ac:dyDescent="0.4">
      <c r="B2" s="175" t="s">
        <v>25</v>
      </c>
      <c r="D2" s="5"/>
    </row>
    <row r="4" spans="1:21" x14ac:dyDescent="0.25">
      <c r="B4" t="s">
        <v>183</v>
      </c>
    </row>
    <row r="6" spans="1:21" ht="45" x14ac:dyDescent="0.25">
      <c r="A6" s="4" t="s">
        <v>1</v>
      </c>
      <c r="B6" s="4" t="s">
        <v>2</v>
      </c>
      <c r="C6" s="4" t="s">
        <v>21</v>
      </c>
      <c r="D6" s="4" t="s">
        <v>22</v>
      </c>
      <c r="E6" s="4" t="s">
        <v>26</v>
      </c>
      <c r="F6" s="129" t="s">
        <v>27</v>
      </c>
      <c r="G6" s="129"/>
      <c r="H6" s="129"/>
      <c r="I6" s="7" t="s">
        <v>18</v>
      </c>
      <c r="J6" s="4" t="s">
        <v>23</v>
      </c>
      <c r="K6" s="4" t="s">
        <v>24</v>
      </c>
      <c r="L6" s="4"/>
      <c r="P6" s="140" t="s">
        <v>1</v>
      </c>
      <c r="Q6" s="171" t="s">
        <v>144</v>
      </c>
      <c r="R6" s="172"/>
      <c r="S6" s="173"/>
      <c r="T6" s="140" t="s">
        <v>24</v>
      </c>
      <c r="U6" s="140" t="s">
        <v>146</v>
      </c>
    </row>
    <row r="7" spans="1:21" x14ac:dyDescent="0.25">
      <c r="A7" s="12"/>
      <c r="B7" s="12"/>
      <c r="C7" s="12"/>
      <c r="D7" s="12"/>
      <c r="E7" s="12"/>
      <c r="F7" s="12"/>
      <c r="G7" s="12"/>
      <c r="H7" s="12"/>
      <c r="I7" s="7"/>
      <c r="J7" s="12"/>
      <c r="K7" s="12"/>
      <c r="L7" s="12"/>
      <c r="P7" s="141"/>
      <c r="Q7" s="1" t="s">
        <v>143</v>
      </c>
      <c r="R7" s="1" t="s">
        <v>184</v>
      </c>
      <c r="S7" s="1" t="s">
        <v>141</v>
      </c>
      <c r="T7" s="141"/>
      <c r="U7" s="141"/>
    </row>
    <row r="8" spans="1:21" x14ac:dyDescent="0.25">
      <c r="A8" s="4"/>
      <c r="B8" s="4"/>
      <c r="C8" s="4"/>
      <c r="D8" s="4"/>
      <c r="E8" s="4"/>
      <c r="F8" s="4" t="s">
        <v>28</v>
      </c>
      <c r="G8" s="4" t="s">
        <v>29</v>
      </c>
      <c r="H8" s="4" t="s">
        <v>30</v>
      </c>
      <c r="I8" s="7"/>
      <c r="J8" s="4"/>
      <c r="K8" s="4"/>
      <c r="L8" s="4"/>
      <c r="P8" s="1">
        <v>1</v>
      </c>
      <c r="Q8" s="1">
        <v>30</v>
      </c>
      <c r="R8" s="1">
        <v>30</v>
      </c>
      <c r="S8" s="1">
        <v>30</v>
      </c>
      <c r="T8" s="1">
        <f>(Q8+R8+S8)/3</f>
        <v>30</v>
      </c>
      <c r="U8" s="25">
        <v>1</v>
      </c>
    </row>
    <row r="9" spans="1:21" ht="17.25" customHeight="1" x14ac:dyDescent="0.5">
      <c r="A9" s="4"/>
      <c r="B9" s="4">
        <v>10</v>
      </c>
      <c r="C9" s="4">
        <v>5</v>
      </c>
      <c r="D9" s="4">
        <v>5</v>
      </c>
      <c r="E9" s="4">
        <v>10</v>
      </c>
      <c r="F9" s="4">
        <v>5</v>
      </c>
      <c r="G9" s="4">
        <v>5</v>
      </c>
      <c r="H9" s="4">
        <v>5</v>
      </c>
      <c r="I9" s="4">
        <v>10</v>
      </c>
      <c r="J9" s="4">
        <v>5</v>
      </c>
      <c r="K9" s="4">
        <v>55</v>
      </c>
      <c r="L9" s="4"/>
      <c r="P9" s="1">
        <v>3</v>
      </c>
      <c r="Q9" s="1">
        <v>29</v>
      </c>
      <c r="R9" s="1">
        <v>28</v>
      </c>
      <c r="S9" s="1">
        <v>28</v>
      </c>
      <c r="T9" s="1">
        <f t="shared" ref="T9:T10" si="0">(Q9+R9+S9)/3</f>
        <v>28.333333333333332</v>
      </c>
      <c r="U9" s="25">
        <v>3</v>
      </c>
    </row>
    <row r="10" spans="1:21" ht="16.5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P10" s="1">
        <v>4</v>
      </c>
      <c r="Q10" s="1">
        <v>28</v>
      </c>
      <c r="R10" s="1">
        <v>29</v>
      </c>
      <c r="S10" s="1">
        <v>29</v>
      </c>
      <c r="T10" s="1">
        <f t="shared" si="0"/>
        <v>28.666666666666668</v>
      </c>
      <c r="U10" s="25">
        <v>2</v>
      </c>
    </row>
    <row r="11" spans="1:21" ht="14.45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P11" s="1"/>
      <c r="Q11" s="1"/>
      <c r="R11" s="1"/>
      <c r="S11" s="1"/>
      <c r="T11" s="1"/>
      <c r="U11" s="25"/>
    </row>
    <row r="12" spans="1:21" ht="14.45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P12" s="1"/>
      <c r="Q12" s="1"/>
      <c r="R12" s="1"/>
      <c r="S12" s="1"/>
      <c r="T12" s="1"/>
      <c r="U12" s="1"/>
    </row>
    <row r="13" spans="1:21" ht="14.45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P13" s="1"/>
      <c r="Q13" s="1"/>
      <c r="R13" s="1"/>
      <c r="S13" s="1"/>
      <c r="T13" s="1"/>
      <c r="U13" s="1"/>
    </row>
  </sheetData>
  <mergeCells count="5">
    <mergeCell ref="F6:H6"/>
    <mergeCell ref="Q6:S6"/>
    <mergeCell ref="P6:P7"/>
    <mergeCell ref="T6:T7"/>
    <mergeCell ref="U6:U7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4" sqref="G4"/>
    </sheetView>
  </sheetViews>
  <sheetFormatPr defaultRowHeight="15" x14ac:dyDescent="0.25"/>
  <cols>
    <col min="2" max="2" width="10.5703125" customWidth="1"/>
    <col min="3" max="3" width="10.140625" customWidth="1"/>
  </cols>
  <sheetData>
    <row r="1" spans="1:7" s="3" customFormat="1" ht="17.25" customHeight="1" x14ac:dyDescent="0.25"/>
    <row r="2" spans="1:7" s="3" customFormat="1" ht="17.25" customHeight="1" x14ac:dyDescent="0.25">
      <c r="A2" s="178" t="s">
        <v>185</v>
      </c>
      <c r="B2" s="178"/>
      <c r="C2" s="178"/>
    </row>
    <row r="3" spans="1:7" s="3" customFormat="1" ht="17.25" customHeight="1" x14ac:dyDescent="0.25">
      <c r="A3" s="179"/>
      <c r="B3" s="179"/>
      <c r="C3" s="179"/>
    </row>
    <row r="4" spans="1:7" s="3" customFormat="1" ht="18.75" customHeight="1" x14ac:dyDescent="0.25">
      <c r="A4" s="177" t="s">
        <v>186</v>
      </c>
      <c r="B4" s="177"/>
      <c r="C4" s="177"/>
      <c r="D4" s="177"/>
    </row>
    <row r="5" spans="1:7" s="3" customFormat="1" ht="21" customHeight="1" x14ac:dyDescent="0.25">
      <c r="A5"/>
      <c r="B5"/>
      <c r="C5"/>
      <c r="D5"/>
      <c r="E5"/>
      <c r="F5"/>
      <c r="G5"/>
    </row>
    <row r="6" spans="1:7" s="3" customFormat="1" x14ac:dyDescent="0.25">
      <c r="A6" s="1" t="s">
        <v>1</v>
      </c>
      <c r="B6" s="170" t="s">
        <v>144</v>
      </c>
      <c r="C6" s="170"/>
      <c r="D6" s="170"/>
      <c r="E6" s="1" t="s">
        <v>24</v>
      </c>
      <c r="F6" s="1" t="s">
        <v>146</v>
      </c>
      <c r="G6"/>
    </row>
    <row r="7" spans="1:7" s="3" customFormat="1" x14ac:dyDescent="0.25">
      <c r="A7" s="1"/>
      <c r="B7" s="1" t="s">
        <v>145</v>
      </c>
      <c r="C7" s="1" t="s">
        <v>143</v>
      </c>
      <c r="D7" s="1" t="s">
        <v>154</v>
      </c>
      <c r="E7" s="1"/>
      <c r="F7" s="1"/>
      <c r="G7"/>
    </row>
    <row r="8" spans="1:7" s="3" customFormat="1" ht="15.75" customHeight="1" x14ac:dyDescent="0.5">
      <c r="A8" s="1">
        <v>1</v>
      </c>
      <c r="B8" s="1">
        <v>30</v>
      </c>
      <c r="C8" s="1">
        <v>30</v>
      </c>
      <c r="D8" s="1">
        <v>30</v>
      </c>
      <c r="E8" s="1">
        <f>(B8+C8+D8)/3</f>
        <v>30</v>
      </c>
      <c r="F8" s="1">
        <v>1</v>
      </c>
      <c r="G8"/>
    </row>
    <row r="9" spans="1:7" s="3" customFormat="1" ht="18" customHeight="1" x14ac:dyDescent="0.5">
      <c r="A9" s="1">
        <v>2</v>
      </c>
      <c r="B9" s="1">
        <v>28</v>
      </c>
      <c r="C9" s="1">
        <v>28</v>
      </c>
      <c r="D9" s="1">
        <v>28</v>
      </c>
      <c r="E9" s="1">
        <f t="shared" ref="E9:E15" si="0">(B9+C9+D9)/3</f>
        <v>28</v>
      </c>
      <c r="F9" s="1">
        <v>3</v>
      </c>
      <c r="G9"/>
    </row>
    <row r="10" spans="1:7" s="3" customFormat="1" ht="18" customHeight="1" x14ac:dyDescent="0.5">
      <c r="A10" s="1">
        <v>3</v>
      </c>
      <c r="B10" s="1">
        <v>29</v>
      </c>
      <c r="C10" s="1">
        <v>29</v>
      </c>
      <c r="D10" s="1">
        <v>29</v>
      </c>
      <c r="E10" s="1">
        <f t="shared" si="0"/>
        <v>29</v>
      </c>
      <c r="F10" s="1">
        <v>2</v>
      </c>
      <c r="G10"/>
    </row>
    <row r="11" spans="1:7" s="3" customFormat="1" ht="16.5" customHeight="1" x14ac:dyDescent="0.5">
      <c r="A11" s="1">
        <v>4</v>
      </c>
      <c r="B11" s="1">
        <v>25</v>
      </c>
      <c r="C11" s="1">
        <v>24</v>
      </c>
      <c r="D11" s="1">
        <v>23</v>
      </c>
      <c r="E11" s="1">
        <f t="shared" si="0"/>
        <v>24</v>
      </c>
      <c r="F11" s="1"/>
      <c r="G11"/>
    </row>
    <row r="12" spans="1:7" s="3" customFormat="1" ht="18" customHeight="1" x14ac:dyDescent="0.5">
      <c r="A12" s="1">
        <v>5</v>
      </c>
      <c r="B12" s="1">
        <v>24</v>
      </c>
      <c r="C12" s="1">
        <v>25</v>
      </c>
      <c r="D12" s="1">
        <v>27</v>
      </c>
      <c r="E12" s="1">
        <f t="shared" si="0"/>
        <v>25.333333333333332</v>
      </c>
      <c r="F12" s="1"/>
      <c r="G12"/>
    </row>
    <row r="13" spans="1:7" s="3" customFormat="1" ht="18" customHeight="1" x14ac:dyDescent="0.5">
      <c r="A13" s="1">
        <v>6</v>
      </c>
      <c r="B13" s="1">
        <v>26</v>
      </c>
      <c r="C13" s="1">
        <v>26</v>
      </c>
      <c r="D13" s="1">
        <v>26</v>
      </c>
      <c r="E13" s="1">
        <f t="shared" si="0"/>
        <v>26</v>
      </c>
      <c r="F13" s="1"/>
      <c r="G13"/>
    </row>
    <row r="14" spans="1:7" s="3" customFormat="1" ht="16.5" customHeight="1" x14ac:dyDescent="0.5">
      <c r="A14" s="1">
        <v>7</v>
      </c>
      <c r="B14" s="1">
        <v>21</v>
      </c>
      <c r="C14" s="1">
        <v>21</v>
      </c>
      <c r="D14" s="1">
        <v>24</v>
      </c>
      <c r="E14" s="1">
        <f t="shared" si="0"/>
        <v>22</v>
      </c>
      <c r="F14" s="1"/>
      <c r="G14"/>
    </row>
    <row r="15" spans="1:7" s="3" customFormat="1" ht="17.25" customHeight="1" x14ac:dyDescent="0.5">
      <c r="A15" s="1">
        <v>8</v>
      </c>
      <c r="B15" s="1">
        <v>26</v>
      </c>
      <c r="C15" s="1">
        <v>26</v>
      </c>
      <c r="D15" s="1">
        <v>25</v>
      </c>
      <c r="E15" s="1">
        <f t="shared" si="0"/>
        <v>25.666666666666668</v>
      </c>
      <c r="F15" s="1"/>
      <c r="G15"/>
    </row>
    <row r="16" spans="1:7" s="3" customFormat="1" ht="14.45" x14ac:dyDescent="0.5">
      <c r="A16" s="1"/>
      <c r="B16" s="1"/>
      <c r="C16" s="1"/>
      <c r="D16" s="1"/>
      <c r="E16" s="1"/>
      <c r="F16" s="1"/>
      <c r="G16"/>
    </row>
    <row r="17" spans="1:7" s="3" customFormat="1" ht="14.45" x14ac:dyDescent="0.5">
      <c r="A17" s="1"/>
      <c r="B17" s="1"/>
      <c r="C17" s="1"/>
      <c r="D17" s="1"/>
      <c r="E17" s="1"/>
      <c r="F17" s="1"/>
      <c r="G17"/>
    </row>
    <row r="18" spans="1:7" s="3" customFormat="1" ht="14.45" x14ac:dyDescent="0.5">
      <c r="A18" s="34"/>
      <c r="B18" s="34"/>
      <c r="C18" s="34"/>
      <c r="D18" s="34"/>
      <c r="E18" s="34"/>
      <c r="F18" s="34"/>
      <c r="G18"/>
    </row>
    <row r="19" spans="1:7" s="3" customFormat="1" ht="14.45" x14ac:dyDescent="0.5">
      <c r="A19" s="34"/>
      <c r="B19" s="34"/>
      <c r="C19" s="34"/>
      <c r="D19" s="34"/>
      <c r="E19" s="34"/>
      <c r="F19" s="34"/>
      <c r="G19"/>
    </row>
    <row r="20" spans="1:7" s="3" customFormat="1" ht="14.45" x14ac:dyDescent="0.5">
      <c r="A20" s="34"/>
      <c r="B20" s="34"/>
      <c r="C20" s="34"/>
      <c r="D20" s="34"/>
      <c r="E20" s="34"/>
      <c r="F20" s="34"/>
      <c r="G20"/>
    </row>
    <row r="21" spans="1:7" s="3" customFormat="1" ht="14.45" x14ac:dyDescent="0.5">
      <c r="A21" s="34"/>
      <c r="B21" s="34"/>
      <c r="C21" s="34"/>
      <c r="D21" s="34"/>
      <c r="E21" s="34"/>
      <c r="F21" s="34"/>
      <c r="G21"/>
    </row>
    <row r="22" spans="1:7" s="3" customFormat="1" ht="14.45" x14ac:dyDescent="0.5">
      <c r="A22" s="34"/>
      <c r="B22" s="34"/>
      <c r="C22" s="34"/>
      <c r="D22" s="34"/>
      <c r="E22" s="34"/>
      <c r="F22" s="34"/>
      <c r="G22"/>
    </row>
    <row r="23" spans="1:7" s="3" customFormat="1" ht="14.45" x14ac:dyDescent="0.5">
      <c r="A23" s="34"/>
      <c r="B23" s="34"/>
      <c r="C23" s="34"/>
      <c r="D23" s="34"/>
      <c r="E23" s="34"/>
      <c r="F23" s="34"/>
      <c r="G23"/>
    </row>
    <row r="24" spans="1:7" s="3" customFormat="1" ht="14.45" x14ac:dyDescent="0.5">
      <c r="A24" s="34"/>
      <c r="B24" s="34"/>
      <c r="C24" s="34"/>
      <c r="D24" s="34"/>
      <c r="E24" s="34"/>
      <c r="F24" s="34"/>
      <c r="G24"/>
    </row>
    <row r="25" spans="1:7" s="3" customFormat="1" ht="14.45" x14ac:dyDescent="0.5">
      <c r="A25" s="34"/>
      <c r="B25" s="34"/>
      <c r="C25" s="34"/>
      <c r="D25" s="34"/>
      <c r="E25" s="34"/>
      <c r="F25" s="34"/>
      <c r="G25"/>
    </row>
    <row r="26" spans="1:7" ht="14.45" x14ac:dyDescent="0.5">
      <c r="A26" s="34"/>
      <c r="B26" s="34"/>
      <c r="C26" s="34"/>
      <c r="D26" s="34"/>
      <c r="E26" s="34"/>
      <c r="F26" s="34"/>
    </row>
    <row r="27" spans="1:7" ht="14.45" x14ac:dyDescent="0.5">
      <c r="A27" s="34"/>
      <c r="B27" s="34"/>
      <c r="C27" s="34"/>
      <c r="D27" s="34"/>
      <c r="E27" s="34"/>
      <c r="F27" s="34"/>
    </row>
    <row r="28" spans="1:7" x14ac:dyDescent="0.25">
      <c r="A28" s="34"/>
      <c r="B28" s="34"/>
      <c r="C28" s="34"/>
      <c r="D28" s="34"/>
      <c r="E28" s="34"/>
      <c r="F28" s="34"/>
    </row>
  </sheetData>
  <mergeCells count="3">
    <mergeCell ref="B6:D6"/>
    <mergeCell ref="A2:C2"/>
    <mergeCell ref="A4: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abSelected="1" zoomScaleNormal="100" workbookViewId="0">
      <selection activeCell="M20" sqref="M20:R20"/>
    </sheetView>
  </sheetViews>
  <sheetFormatPr defaultRowHeight="15" x14ac:dyDescent="0.25"/>
  <cols>
    <col min="1" max="1" width="9" style="28" customWidth="1"/>
    <col min="2" max="2" width="5.5703125" style="23" customWidth="1"/>
    <col min="3" max="3" width="9.42578125" customWidth="1"/>
    <col min="4" max="4" width="11.42578125" customWidth="1"/>
    <col min="5" max="5" width="11.28515625" customWidth="1"/>
    <col min="6" max="7" width="5.5703125" customWidth="1"/>
    <col min="8" max="8" width="8.85546875" customWidth="1"/>
    <col min="9" max="11" width="5.5703125" customWidth="1"/>
    <col min="12" max="12" width="8.85546875" customWidth="1"/>
    <col min="13" max="13" width="7.85546875" customWidth="1"/>
    <col min="14" max="14" width="6.7109375" customWidth="1"/>
    <col min="15" max="15" width="5.5703125" customWidth="1"/>
    <col min="16" max="16" width="6.85546875" customWidth="1"/>
    <col min="17" max="18" width="5.5703125" customWidth="1"/>
    <col min="19" max="19" width="5.5703125" style="23" customWidth="1"/>
  </cols>
  <sheetData>
    <row r="2" spans="1:20" ht="21" x14ac:dyDescent="0.35">
      <c r="A2" s="175" t="s">
        <v>69</v>
      </c>
    </row>
    <row r="4" spans="1:20" x14ac:dyDescent="0.25">
      <c r="A4" s="180" t="s">
        <v>191</v>
      </c>
      <c r="B4" s="181"/>
      <c r="C4" s="180"/>
      <c r="D4" s="180"/>
      <c r="E4" s="180"/>
      <c r="F4" s="27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  <c r="T4" s="180"/>
    </row>
    <row r="5" spans="1:20" ht="19.5" customHeight="1" thickBot="1" x14ac:dyDescent="0.3">
      <c r="A5" s="270"/>
      <c r="B5" s="181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80"/>
    </row>
    <row r="6" spans="1:20" ht="76.5" customHeight="1" thickBot="1" x14ac:dyDescent="0.3">
      <c r="A6" s="271"/>
      <c r="B6" s="272" t="s">
        <v>151</v>
      </c>
      <c r="C6" s="273" t="s">
        <v>2</v>
      </c>
      <c r="D6" s="273"/>
      <c r="E6" s="273"/>
      <c r="F6" s="274" t="s">
        <v>3</v>
      </c>
      <c r="G6" s="274" t="s">
        <v>65</v>
      </c>
      <c r="H6" s="31" t="s">
        <v>5</v>
      </c>
      <c r="I6" s="31" t="s">
        <v>6</v>
      </c>
      <c r="J6" s="31" t="s">
        <v>7</v>
      </c>
      <c r="K6" s="31" t="s">
        <v>66</v>
      </c>
      <c r="L6" s="31" t="s">
        <v>12</v>
      </c>
      <c r="M6" s="31" t="s">
        <v>9</v>
      </c>
      <c r="N6" s="31" t="s">
        <v>10</v>
      </c>
      <c r="O6" s="31" t="s">
        <v>11</v>
      </c>
      <c r="P6" s="31" t="s">
        <v>67</v>
      </c>
      <c r="Q6" s="31" t="s">
        <v>14</v>
      </c>
      <c r="R6" s="32" t="s">
        <v>24</v>
      </c>
      <c r="S6" s="275" t="s">
        <v>168</v>
      </c>
      <c r="T6" s="180"/>
    </row>
    <row r="7" spans="1:20" ht="18" customHeight="1" x14ac:dyDescent="0.25">
      <c r="A7" s="276"/>
      <c r="B7" s="277"/>
      <c r="C7" s="278">
        <v>10</v>
      </c>
      <c r="D7" s="278"/>
      <c r="E7" s="278"/>
      <c r="F7" s="279">
        <v>10</v>
      </c>
      <c r="G7" s="279">
        <v>10</v>
      </c>
      <c r="H7" s="280">
        <v>10</v>
      </c>
      <c r="I7" s="280">
        <v>10</v>
      </c>
      <c r="J7" s="279">
        <v>10</v>
      </c>
      <c r="K7" s="279">
        <v>10</v>
      </c>
      <c r="L7" s="280">
        <v>10</v>
      </c>
      <c r="M7" s="279">
        <v>10</v>
      </c>
      <c r="N7" s="279">
        <v>5</v>
      </c>
      <c r="O7" s="280">
        <v>10</v>
      </c>
      <c r="P7" s="279">
        <v>5</v>
      </c>
      <c r="Q7" s="279">
        <v>5</v>
      </c>
      <c r="R7" s="279">
        <v>110</v>
      </c>
      <c r="S7" s="281"/>
      <c r="T7" s="180"/>
    </row>
    <row r="8" spans="1:20" ht="15.75" thickBot="1" x14ac:dyDescent="0.3">
      <c r="A8" s="282"/>
      <c r="B8" s="283"/>
      <c r="C8" s="284" t="s">
        <v>161</v>
      </c>
      <c r="D8" s="284" t="s">
        <v>184</v>
      </c>
      <c r="E8" s="284" t="s">
        <v>150</v>
      </c>
      <c r="F8" s="285"/>
      <c r="G8" s="285"/>
      <c r="H8" s="284"/>
      <c r="I8" s="284"/>
      <c r="J8" s="285"/>
      <c r="K8" s="285"/>
      <c r="L8" s="284"/>
      <c r="M8" s="285"/>
      <c r="N8" s="285"/>
      <c r="O8" s="284"/>
      <c r="P8" s="285"/>
      <c r="Q8" s="285"/>
      <c r="R8" s="285"/>
      <c r="S8" s="286"/>
      <c r="T8" s="180"/>
    </row>
    <row r="9" spans="1:20" s="14" customFormat="1" x14ac:dyDescent="0.25">
      <c r="A9" s="287" t="s">
        <v>140</v>
      </c>
      <c r="B9" s="288">
        <v>1</v>
      </c>
      <c r="C9" s="289">
        <v>6</v>
      </c>
      <c r="D9" s="289">
        <v>5</v>
      </c>
      <c r="E9" s="289">
        <v>7</v>
      </c>
      <c r="F9" s="289">
        <v>5</v>
      </c>
      <c r="G9" s="289">
        <v>6</v>
      </c>
      <c r="H9" s="289">
        <v>6</v>
      </c>
      <c r="I9" s="289">
        <v>5</v>
      </c>
      <c r="J9" s="289">
        <v>5</v>
      </c>
      <c r="K9" s="289">
        <v>5</v>
      </c>
      <c r="L9" s="289">
        <v>6</v>
      </c>
      <c r="M9" s="289">
        <v>7</v>
      </c>
      <c r="N9" s="289">
        <v>2</v>
      </c>
      <c r="O9" s="289">
        <v>6</v>
      </c>
      <c r="P9" s="289">
        <v>3</v>
      </c>
      <c r="Q9" s="289"/>
      <c r="R9" s="289">
        <f>(C9+D9+E9)/3+F9+G9+H9+I9+J9+K9+L9+M9+N9+O9+P9-Q9</f>
        <v>62</v>
      </c>
      <c r="S9" s="290"/>
      <c r="T9" s="211"/>
    </row>
    <row r="10" spans="1:20" s="14" customFormat="1" ht="15.75" customHeight="1" x14ac:dyDescent="0.25">
      <c r="A10" s="291"/>
      <c r="B10" s="292">
        <v>2</v>
      </c>
      <c r="C10" s="293">
        <v>5</v>
      </c>
      <c r="D10" s="293">
        <v>4</v>
      </c>
      <c r="E10" s="293">
        <v>4</v>
      </c>
      <c r="F10" s="293">
        <v>5</v>
      </c>
      <c r="G10" s="293">
        <v>5</v>
      </c>
      <c r="H10" s="293">
        <v>5</v>
      </c>
      <c r="I10" s="293">
        <v>5</v>
      </c>
      <c r="J10" s="293">
        <v>4</v>
      </c>
      <c r="K10" s="293">
        <v>4</v>
      </c>
      <c r="L10" s="293">
        <v>3</v>
      </c>
      <c r="M10" s="293">
        <v>5</v>
      </c>
      <c r="N10" s="293">
        <v>2</v>
      </c>
      <c r="O10" s="293">
        <v>4</v>
      </c>
      <c r="P10" s="293">
        <v>2</v>
      </c>
      <c r="Q10" s="293"/>
      <c r="R10" s="293">
        <f>(C10+D10+E10)/3+F10+G10+H10+I10+J10+K10+L10+M10+N10+O10+P10-Q10</f>
        <v>48.333333333333329</v>
      </c>
      <c r="S10" s="294"/>
      <c r="T10" s="211"/>
    </row>
    <row r="11" spans="1:20" s="14" customFormat="1" ht="19.5" customHeight="1" x14ac:dyDescent="0.25">
      <c r="A11" s="291" t="s">
        <v>189</v>
      </c>
      <c r="B11" s="292">
        <v>3</v>
      </c>
      <c r="C11" s="293">
        <v>9</v>
      </c>
      <c r="D11" s="293">
        <v>9</v>
      </c>
      <c r="E11" s="293">
        <v>8</v>
      </c>
      <c r="F11" s="293">
        <v>9</v>
      </c>
      <c r="G11" s="293">
        <v>10</v>
      </c>
      <c r="H11" s="293">
        <v>9</v>
      </c>
      <c r="I11" s="293">
        <v>8</v>
      </c>
      <c r="J11" s="293">
        <v>7</v>
      </c>
      <c r="K11" s="293">
        <v>7</v>
      </c>
      <c r="L11" s="293">
        <v>6</v>
      </c>
      <c r="M11" s="293">
        <v>8</v>
      </c>
      <c r="N11" s="293">
        <v>4</v>
      </c>
      <c r="O11" s="293">
        <v>9</v>
      </c>
      <c r="P11" s="293">
        <v>5</v>
      </c>
      <c r="Q11" s="293"/>
      <c r="R11" s="293">
        <f t="shared" ref="R11:R16" si="0">(C11+D11+E11)/3+F11+G11+H11+I11+J11+K11+L11+M10+N11+O11+P11-Q11</f>
        <v>87.666666666666657</v>
      </c>
      <c r="S11" s="294">
        <v>1</v>
      </c>
      <c r="T11" s="211"/>
    </row>
    <row r="12" spans="1:20" s="14" customFormat="1" ht="17.25" customHeight="1" x14ac:dyDescent="0.25">
      <c r="A12" s="291"/>
      <c r="B12" s="292">
        <v>4</v>
      </c>
      <c r="C12" s="293">
        <v>8</v>
      </c>
      <c r="D12" s="293">
        <v>7</v>
      </c>
      <c r="E12" s="293">
        <v>7</v>
      </c>
      <c r="F12" s="293">
        <v>7</v>
      </c>
      <c r="G12" s="293">
        <v>7</v>
      </c>
      <c r="H12" s="293">
        <v>6</v>
      </c>
      <c r="I12" s="293">
        <v>5</v>
      </c>
      <c r="J12" s="293">
        <v>6</v>
      </c>
      <c r="K12" s="293">
        <v>5</v>
      </c>
      <c r="L12" s="293">
        <v>5</v>
      </c>
      <c r="M12" s="293">
        <v>6</v>
      </c>
      <c r="N12" s="293">
        <v>3</v>
      </c>
      <c r="O12" s="293">
        <v>7</v>
      </c>
      <c r="P12" s="293">
        <v>3</v>
      </c>
      <c r="Q12" s="293"/>
      <c r="R12" s="293">
        <f t="shared" si="0"/>
        <v>69.333333333333329</v>
      </c>
      <c r="S12" s="294">
        <v>2</v>
      </c>
      <c r="T12" s="211"/>
    </row>
    <row r="13" spans="1:20" s="14" customFormat="1" ht="18" customHeight="1" x14ac:dyDescent="0.25">
      <c r="A13" s="291"/>
      <c r="B13" s="292">
        <v>6</v>
      </c>
      <c r="C13" s="293">
        <v>7</v>
      </c>
      <c r="D13" s="293">
        <v>6</v>
      </c>
      <c r="E13" s="293">
        <v>6</v>
      </c>
      <c r="F13" s="293">
        <v>5</v>
      </c>
      <c r="G13" s="293">
        <v>6</v>
      </c>
      <c r="H13" s="293">
        <v>7</v>
      </c>
      <c r="I13" s="293">
        <v>6</v>
      </c>
      <c r="J13" s="293">
        <v>6</v>
      </c>
      <c r="K13" s="293">
        <v>5</v>
      </c>
      <c r="L13" s="293">
        <v>4</v>
      </c>
      <c r="M13" s="293">
        <v>6</v>
      </c>
      <c r="N13" s="293">
        <v>3</v>
      </c>
      <c r="O13" s="293">
        <v>5</v>
      </c>
      <c r="P13" s="293">
        <v>3</v>
      </c>
      <c r="Q13" s="293">
        <v>9</v>
      </c>
      <c r="R13" s="293">
        <f t="shared" si="0"/>
        <v>53.333333333333329</v>
      </c>
      <c r="S13" s="294"/>
      <c r="T13" s="211"/>
    </row>
    <row r="14" spans="1:20" s="14" customFormat="1" ht="18" customHeight="1" x14ac:dyDescent="0.25">
      <c r="A14" s="291"/>
      <c r="B14" s="292">
        <v>7</v>
      </c>
      <c r="C14" s="293">
        <v>7</v>
      </c>
      <c r="D14" s="293">
        <v>5</v>
      </c>
      <c r="E14" s="293">
        <v>5</v>
      </c>
      <c r="F14" s="293">
        <v>5</v>
      </c>
      <c r="G14" s="293">
        <v>6</v>
      </c>
      <c r="H14" s="293">
        <v>6</v>
      </c>
      <c r="I14" s="293">
        <v>7</v>
      </c>
      <c r="J14" s="293">
        <v>4</v>
      </c>
      <c r="K14" s="293">
        <v>4</v>
      </c>
      <c r="L14" s="293">
        <v>4</v>
      </c>
      <c r="M14" s="293">
        <v>6</v>
      </c>
      <c r="N14" s="293">
        <v>2</v>
      </c>
      <c r="O14" s="293">
        <v>5</v>
      </c>
      <c r="P14" s="293">
        <v>2</v>
      </c>
      <c r="Q14" s="293"/>
      <c r="R14" s="293">
        <f t="shared" si="0"/>
        <v>56.666666666666671</v>
      </c>
      <c r="S14" s="294">
        <v>3</v>
      </c>
      <c r="T14" s="211"/>
    </row>
    <row r="15" spans="1:20" s="14" customFormat="1" ht="21" customHeight="1" x14ac:dyDescent="0.25">
      <c r="A15" s="291" t="s">
        <v>190</v>
      </c>
      <c r="B15" s="292">
        <v>8</v>
      </c>
      <c r="C15" s="293">
        <v>8</v>
      </c>
      <c r="D15" s="293">
        <v>7</v>
      </c>
      <c r="E15" s="293">
        <v>8</v>
      </c>
      <c r="F15" s="293">
        <v>6</v>
      </c>
      <c r="G15" s="293">
        <v>7</v>
      </c>
      <c r="H15" s="293">
        <v>7</v>
      </c>
      <c r="I15" s="293">
        <v>6</v>
      </c>
      <c r="J15" s="293">
        <v>5</v>
      </c>
      <c r="K15" s="293">
        <v>4</v>
      </c>
      <c r="L15" s="293">
        <v>5</v>
      </c>
      <c r="M15" s="293">
        <v>6</v>
      </c>
      <c r="N15" s="293">
        <v>3</v>
      </c>
      <c r="O15" s="293">
        <v>4</v>
      </c>
      <c r="P15" s="293">
        <v>4</v>
      </c>
      <c r="Q15" s="293"/>
      <c r="R15" s="293">
        <f t="shared" si="0"/>
        <v>64.666666666666671</v>
      </c>
      <c r="S15" s="294">
        <v>3</v>
      </c>
      <c r="T15" s="211"/>
    </row>
    <row r="16" spans="1:20" s="14" customFormat="1" ht="17.25" customHeight="1" thickBot="1" x14ac:dyDescent="0.3">
      <c r="A16" s="295"/>
      <c r="B16" s="296">
        <v>9</v>
      </c>
      <c r="C16" s="297">
        <v>6</v>
      </c>
      <c r="D16" s="297">
        <v>6</v>
      </c>
      <c r="E16" s="297">
        <v>7</v>
      </c>
      <c r="F16" s="297">
        <v>6</v>
      </c>
      <c r="G16" s="297">
        <v>6</v>
      </c>
      <c r="H16" s="297">
        <v>7</v>
      </c>
      <c r="I16" s="297">
        <v>6</v>
      </c>
      <c r="J16" s="297">
        <v>6</v>
      </c>
      <c r="K16" s="297">
        <v>5</v>
      </c>
      <c r="L16" s="297">
        <v>6</v>
      </c>
      <c r="M16" s="297">
        <v>6</v>
      </c>
      <c r="N16" s="297">
        <v>4</v>
      </c>
      <c r="O16" s="297">
        <v>2</v>
      </c>
      <c r="P16" s="297">
        <v>4</v>
      </c>
      <c r="Q16" s="297"/>
      <c r="R16" s="297">
        <f t="shared" si="0"/>
        <v>64.333333333333329</v>
      </c>
      <c r="S16" s="298"/>
      <c r="T16" s="211"/>
    </row>
    <row r="17" spans="1:20" s="14" customFormat="1" x14ac:dyDescent="0.25">
      <c r="A17" s="299"/>
      <c r="B17" s="300"/>
      <c r="C17" s="211"/>
      <c r="D17" s="211"/>
      <c r="E17" s="21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0"/>
      <c r="T17" s="211"/>
    </row>
    <row r="18" spans="1:20" x14ac:dyDescent="0.25">
      <c r="A18" s="270"/>
      <c r="B18" s="181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1"/>
      <c r="T18" s="180"/>
    </row>
    <row r="22" spans="1:20" ht="14.45" x14ac:dyDescent="0.5">
      <c r="N22" t="s">
        <v>159</v>
      </c>
    </row>
  </sheetData>
  <mergeCells count="2">
    <mergeCell ref="C6:E6"/>
    <mergeCell ref="C7:E7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G16" sqref="G16"/>
    </sheetView>
  </sheetViews>
  <sheetFormatPr defaultRowHeight="15" x14ac:dyDescent="0.25"/>
  <cols>
    <col min="1" max="1" width="6.7109375" style="27" customWidth="1"/>
    <col min="2" max="2" width="6.140625" customWidth="1"/>
    <col min="3" max="3" width="9.42578125" customWidth="1"/>
    <col min="4" max="4" width="10" customWidth="1"/>
    <col min="5" max="5" width="8.140625" customWidth="1"/>
    <col min="6" max="9" width="6.140625" style="14" customWidth="1"/>
    <col min="10" max="10" width="6" style="14" customWidth="1"/>
    <col min="11" max="14" width="6.140625" style="14" customWidth="1"/>
    <col min="15" max="15" width="9.7109375" customWidth="1"/>
    <col min="16" max="17" width="6.140625" customWidth="1"/>
    <col min="18" max="18" width="7.42578125" customWidth="1"/>
    <col min="19" max="19" width="6.140625" style="38" customWidth="1"/>
    <col min="20" max="22" width="6.140625" style="34" customWidth="1"/>
    <col min="23" max="25" width="6.140625" customWidth="1"/>
  </cols>
  <sheetData>
    <row r="1" spans="1:22" ht="15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2" spans="1:22" ht="15" customHeight="1" x14ac:dyDescent="0.25">
      <c r="A2" s="304" t="s">
        <v>192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22" ht="16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2" s="180" customFormat="1" ht="15.75" customHeight="1" x14ac:dyDescent="0.25">
      <c r="A4" s="307" t="s">
        <v>193</v>
      </c>
      <c r="B4" s="188"/>
      <c r="C4" s="188"/>
      <c r="D4" s="188"/>
      <c r="E4" s="188"/>
      <c r="F4" s="188"/>
      <c r="G4" s="188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5"/>
      <c r="T4" s="210"/>
      <c r="U4" s="210"/>
      <c r="V4" s="210"/>
    </row>
    <row r="5" spans="1:22" ht="15.75" thickBot="1" x14ac:dyDescent="0.3"/>
    <row r="6" spans="1:22" ht="45" customHeight="1" x14ac:dyDescent="0.25">
      <c r="A6" s="110"/>
      <c r="B6" s="112" t="s">
        <v>151</v>
      </c>
      <c r="C6" s="115" t="s">
        <v>2</v>
      </c>
      <c r="D6" s="115"/>
      <c r="E6" s="115"/>
      <c r="F6" s="108" t="s">
        <v>70</v>
      </c>
      <c r="G6" s="108" t="s">
        <v>4</v>
      </c>
      <c r="H6" s="117" t="s">
        <v>33</v>
      </c>
      <c r="I6" s="117"/>
      <c r="J6" s="117"/>
      <c r="K6" s="116" t="s">
        <v>73</v>
      </c>
      <c r="L6" s="116"/>
      <c r="M6" s="116"/>
      <c r="N6" s="114" t="s">
        <v>153</v>
      </c>
      <c r="O6" s="114"/>
      <c r="P6" s="104" t="s">
        <v>29</v>
      </c>
      <c r="Q6" s="104" t="s">
        <v>23</v>
      </c>
      <c r="R6" s="106" t="s">
        <v>24</v>
      </c>
      <c r="S6" s="102"/>
    </row>
    <row r="7" spans="1:22" ht="53.45" customHeight="1" thickBot="1" x14ac:dyDescent="0.3">
      <c r="A7" s="111"/>
      <c r="B7" s="113"/>
      <c r="C7" s="45" t="s">
        <v>161</v>
      </c>
      <c r="D7" s="45" t="s">
        <v>184</v>
      </c>
      <c r="E7" s="45" t="s">
        <v>194</v>
      </c>
      <c r="F7" s="109"/>
      <c r="G7" s="109"/>
      <c r="H7" s="46" t="s">
        <v>52</v>
      </c>
      <c r="I7" s="46" t="s">
        <v>71</v>
      </c>
      <c r="J7" s="46" t="s">
        <v>72</v>
      </c>
      <c r="K7" s="47" t="s">
        <v>74</v>
      </c>
      <c r="L7" s="47" t="s">
        <v>75</v>
      </c>
      <c r="M7" s="47" t="s">
        <v>76</v>
      </c>
      <c r="N7" s="47" t="s">
        <v>77</v>
      </c>
      <c r="O7" s="48" t="s">
        <v>78</v>
      </c>
      <c r="P7" s="105"/>
      <c r="Q7" s="105"/>
      <c r="R7" s="107"/>
      <c r="S7" s="103"/>
    </row>
    <row r="8" spans="1:22" ht="17.45" customHeight="1" x14ac:dyDescent="0.5">
      <c r="A8" s="50"/>
      <c r="B8" s="51"/>
      <c r="C8" s="115">
        <v>10</v>
      </c>
      <c r="D8" s="115"/>
      <c r="E8" s="115"/>
      <c r="F8" s="52">
        <v>10</v>
      </c>
      <c r="G8" s="52">
        <v>10</v>
      </c>
      <c r="H8" s="52">
        <v>10</v>
      </c>
      <c r="I8" s="52">
        <v>10</v>
      </c>
      <c r="J8" s="52">
        <v>10</v>
      </c>
      <c r="K8" s="52">
        <v>5</v>
      </c>
      <c r="L8" s="52">
        <v>5</v>
      </c>
      <c r="M8" s="52">
        <v>5</v>
      </c>
      <c r="N8" s="52">
        <v>5</v>
      </c>
      <c r="O8" s="51">
        <v>5</v>
      </c>
      <c r="P8" s="51">
        <v>5</v>
      </c>
      <c r="Q8" s="51">
        <v>5</v>
      </c>
      <c r="R8" s="51">
        <v>90</v>
      </c>
      <c r="S8" s="53"/>
    </row>
    <row r="9" spans="1:22" s="14" customFormat="1" x14ac:dyDescent="0.25">
      <c r="A9" s="84" t="s">
        <v>195</v>
      </c>
      <c r="B9" s="7">
        <v>1</v>
      </c>
      <c r="C9" s="7">
        <v>9</v>
      </c>
      <c r="D9" s="7">
        <v>10</v>
      </c>
      <c r="E9" s="7">
        <v>9</v>
      </c>
      <c r="F9" s="7">
        <v>9</v>
      </c>
      <c r="G9" s="7">
        <v>9</v>
      </c>
      <c r="H9" s="7">
        <v>9</v>
      </c>
      <c r="I9" s="7">
        <v>8</v>
      </c>
      <c r="J9" s="7">
        <v>9</v>
      </c>
      <c r="K9" s="7">
        <v>3</v>
      </c>
      <c r="L9" s="7">
        <v>5</v>
      </c>
      <c r="M9" s="7">
        <v>3</v>
      </c>
      <c r="N9" s="7">
        <v>5</v>
      </c>
      <c r="O9" s="7">
        <v>4</v>
      </c>
      <c r="P9" s="7">
        <v>5</v>
      </c>
      <c r="Q9" s="7"/>
      <c r="R9" s="7">
        <f t="shared" ref="R9:R29" si="0">(C9+D9+E9)/3+F9+G9+H9+I9+J9+K9+L9+M9+N9+O9+P9-Q9</f>
        <v>78.333333333333343</v>
      </c>
      <c r="S9" s="82">
        <v>1</v>
      </c>
      <c r="T9" s="26"/>
      <c r="U9" s="26"/>
      <c r="V9" s="26"/>
    </row>
    <row r="10" spans="1:22" s="14" customFormat="1" ht="14.45" x14ac:dyDescent="0.5">
      <c r="A10" s="84"/>
      <c r="B10" s="7">
        <v>3</v>
      </c>
      <c r="C10" s="7">
        <v>10</v>
      </c>
      <c r="D10" s="7">
        <v>9</v>
      </c>
      <c r="E10" s="7">
        <v>8</v>
      </c>
      <c r="F10" s="7">
        <v>8</v>
      </c>
      <c r="G10" s="7">
        <v>9</v>
      </c>
      <c r="H10" s="7">
        <v>8</v>
      </c>
      <c r="I10" s="7">
        <v>8</v>
      </c>
      <c r="J10" s="7">
        <v>8</v>
      </c>
      <c r="K10" s="7">
        <v>4</v>
      </c>
      <c r="L10" s="7">
        <v>4</v>
      </c>
      <c r="M10" s="7">
        <v>4</v>
      </c>
      <c r="N10" s="7">
        <v>5</v>
      </c>
      <c r="O10" s="7">
        <v>4</v>
      </c>
      <c r="P10" s="7">
        <v>5</v>
      </c>
      <c r="Q10" s="7"/>
      <c r="R10" s="7">
        <f t="shared" si="0"/>
        <v>76</v>
      </c>
      <c r="S10" s="82">
        <v>2</v>
      </c>
      <c r="T10" s="26"/>
      <c r="U10" s="26"/>
      <c r="V10" s="26"/>
    </row>
    <row r="11" spans="1:22" s="14" customFormat="1" ht="14.45" x14ac:dyDescent="0.5">
      <c r="A11" s="84"/>
      <c r="B11" s="7">
        <v>6</v>
      </c>
      <c r="C11" s="7">
        <v>5</v>
      </c>
      <c r="D11" s="7">
        <v>5</v>
      </c>
      <c r="E11" s="7">
        <v>4</v>
      </c>
      <c r="F11" s="7">
        <v>6</v>
      </c>
      <c r="G11" s="7">
        <v>6</v>
      </c>
      <c r="H11" s="7">
        <v>6</v>
      </c>
      <c r="I11" s="7">
        <v>6</v>
      </c>
      <c r="J11" s="7">
        <v>6</v>
      </c>
      <c r="K11" s="7">
        <v>1</v>
      </c>
      <c r="L11" s="7">
        <v>2</v>
      </c>
      <c r="M11" s="7">
        <v>1</v>
      </c>
      <c r="N11" s="7">
        <v>4</v>
      </c>
      <c r="O11" s="7">
        <v>2</v>
      </c>
      <c r="P11" s="7">
        <v>4</v>
      </c>
      <c r="Q11" s="7">
        <v>5</v>
      </c>
      <c r="R11" s="7">
        <f t="shared" si="0"/>
        <v>43.666666666666671</v>
      </c>
      <c r="S11" s="82"/>
      <c r="T11" s="26"/>
      <c r="U11" s="26"/>
      <c r="V11" s="26"/>
    </row>
    <row r="12" spans="1:22" s="14" customFormat="1" ht="14.45" x14ac:dyDescent="0.5">
      <c r="A12" s="84"/>
      <c r="B12" s="7">
        <v>7</v>
      </c>
      <c r="C12" s="7">
        <v>7</v>
      </c>
      <c r="D12" s="7">
        <v>6</v>
      </c>
      <c r="E12" s="7">
        <v>4</v>
      </c>
      <c r="F12" s="7">
        <v>6</v>
      </c>
      <c r="G12" s="7">
        <v>6</v>
      </c>
      <c r="H12" s="7">
        <v>5</v>
      </c>
      <c r="I12" s="7">
        <v>6</v>
      </c>
      <c r="J12" s="7">
        <v>5</v>
      </c>
      <c r="K12" s="7">
        <v>2</v>
      </c>
      <c r="L12" s="7">
        <v>1</v>
      </c>
      <c r="M12" s="7">
        <v>2</v>
      </c>
      <c r="N12" s="7">
        <v>4</v>
      </c>
      <c r="O12" s="7">
        <v>1</v>
      </c>
      <c r="P12" s="7">
        <v>4</v>
      </c>
      <c r="Q12" s="7"/>
      <c r="R12" s="7">
        <f t="shared" si="0"/>
        <v>47.666666666666671</v>
      </c>
      <c r="S12" s="82"/>
      <c r="T12" s="26"/>
      <c r="U12" s="26"/>
      <c r="V12" s="26"/>
    </row>
    <row r="13" spans="1:22" s="14" customFormat="1" ht="14.45" x14ac:dyDescent="0.5">
      <c r="A13" s="84"/>
      <c r="B13" s="7">
        <v>8</v>
      </c>
      <c r="C13" s="7">
        <v>6</v>
      </c>
      <c r="D13" s="7">
        <v>5</v>
      </c>
      <c r="E13" s="7">
        <v>3</v>
      </c>
      <c r="F13" s="7">
        <v>5</v>
      </c>
      <c r="G13" s="7">
        <v>6</v>
      </c>
      <c r="H13" s="7">
        <v>5</v>
      </c>
      <c r="I13" s="7">
        <v>5</v>
      </c>
      <c r="J13" s="7">
        <v>5</v>
      </c>
      <c r="K13" s="7">
        <v>1</v>
      </c>
      <c r="L13" s="7">
        <v>2</v>
      </c>
      <c r="M13" s="7">
        <v>2</v>
      </c>
      <c r="N13" s="7">
        <v>4</v>
      </c>
      <c r="O13" s="7">
        <v>2</v>
      </c>
      <c r="P13" s="7">
        <v>3</v>
      </c>
      <c r="Q13" s="7">
        <v>5</v>
      </c>
      <c r="R13" s="7">
        <f t="shared" si="0"/>
        <v>39.666666666666671</v>
      </c>
      <c r="S13" s="82"/>
      <c r="T13" s="26"/>
      <c r="U13" s="26"/>
      <c r="V13" s="26"/>
    </row>
    <row r="14" spans="1:22" s="14" customFormat="1" ht="14.45" x14ac:dyDescent="0.5">
      <c r="A14" s="84"/>
      <c r="B14" s="7">
        <v>9</v>
      </c>
      <c r="C14" s="7">
        <v>7</v>
      </c>
      <c r="D14" s="7">
        <v>7</v>
      </c>
      <c r="E14" s="7">
        <v>5</v>
      </c>
      <c r="F14" s="7">
        <v>6</v>
      </c>
      <c r="G14" s="7">
        <v>6</v>
      </c>
      <c r="H14" s="7">
        <v>4</v>
      </c>
      <c r="I14" s="7">
        <v>4</v>
      </c>
      <c r="J14" s="7">
        <v>5</v>
      </c>
      <c r="K14" s="7">
        <v>4</v>
      </c>
      <c r="L14" s="7">
        <v>3</v>
      </c>
      <c r="M14" s="7">
        <v>3</v>
      </c>
      <c r="N14" s="7">
        <v>4</v>
      </c>
      <c r="O14" s="7">
        <v>4</v>
      </c>
      <c r="P14" s="7">
        <v>4</v>
      </c>
      <c r="Q14" s="7"/>
      <c r="R14" s="7">
        <f t="shared" si="0"/>
        <v>53.333333333333329</v>
      </c>
      <c r="S14" s="82"/>
      <c r="T14" s="26"/>
      <c r="U14" s="26"/>
      <c r="V14" s="26"/>
    </row>
    <row r="15" spans="1:22" s="14" customFormat="1" ht="14.45" x14ac:dyDescent="0.5">
      <c r="A15" s="84"/>
      <c r="B15" s="7">
        <v>10</v>
      </c>
      <c r="C15" s="7">
        <v>6</v>
      </c>
      <c r="D15" s="7">
        <v>6</v>
      </c>
      <c r="E15" s="7">
        <v>3</v>
      </c>
      <c r="F15" s="7">
        <v>6</v>
      </c>
      <c r="G15" s="7">
        <v>6</v>
      </c>
      <c r="H15" s="7">
        <v>3</v>
      </c>
      <c r="I15" s="7">
        <v>3</v>
      </c>
      <c r="J15" s="7">
        <v>3</v>
      </c>
      <c r="K15" s="7">
        <v>2</v>
      </c>
      <c r="L15" s="7">
        <v>2</v>
      </c>
      <c r="M15" s="7">
        <v>1</v>
      </c>
      <c r="N15" s="7">
        <v>4</v>
      </c>
      <c r="O15" s="7">
        <v>2</v>
      </c>
      <c r="P15" s="7">
        <v>3</v>
      </c>
      <c r="Q15" s="7"/>
      <c r="R15" s="7">
        <f t="shared" si="0"/>
        <v>40</v>
      </c>
      <c r="S15" s="82"/>
      <c r="T15" s="26"/>
      <c r="U15" s="26"/>
      <c r="V15" s="26"/>
    </row>
    <row r="16" spans="1:22" s="14" customFormat="1" ht="14.45" x14ac:dyDescent="0.5">
      <c r="A16" s="84"/>
      <c r="B16" s="7">
        <v>13</v>
      </c>
      <c r="C16" s="7">
        <v>8</v>
      </c>
      <c r="D16" s="7">
        <v>8</v>
      </c>
      <c r="E16" s="7">
        <v>7</v>
      </c>
      <c r="F16" s="7">
        <v>7</v>
      </c>
      <c r="G16" s="7">
        <v>7</v>
      </c>
      <c r="H16" s="7">
        <v>5</v>
      </c>
      <c r="I16" s="7">
        <v>4</v>
      </c>
      <c r="J16" s="7">
        <v>6</v>
      </c>
      <c r="K16" s="7">
        <v>4</v>
      </c>
      <c r="L16" s="7">
        <v>3</v>
      </c>
      <c r="M16" s="7">
        <v>3</v>
      </c>
      <c r="N16" s="7">
        <v>5</v>
      </c>
      <c r="O16" s="7">
        <v>2</v>
      </c>
      <c r="P16" s="7">
        <v>4</v>
      </c>
      <c r="Q16" s="7"/>
      <c r="R16" s="7">
        <f t="shared" si="0"/>
        <v>57.666666666666671</v>
      </c>
      <c r="S16" s="82">
        <v>3</v>
      </c>
      <c r="T16" s="26"/>
      <c r="U16" s="26"/>
      <c r="V16" s="26"/>
    </row>
    <row r="17" spans="1:22" s="14" customFormat="1" ht="14.45" x14ac:dyDescent="0.5">
      <c r="A17" s="84"/>
      <c r="B17" s="7">
        <v>14</v>
      </c>
      <c r="C17" s="7">
        <v>6</v>
      </c>
      <c r="D17" s="7">
        <v>6</v>
      </c>
      <c r="E17" s="7">
        <v>6</v>
      </c>
      <c r="F17" s="7">
        <v>6</v>
      </c>
      <c r="G17" s="7">
        <v>7</v>
      </c>
      <c r="H17" s="7">
        <v>7</v>
      </c>
      <c r="I17" s="7">
        <v>7</v>
      </c>
      <c r="J17" s="7">
        <v>8</v>
      </c>
      <c r="K17" s="7">
        <v>2</v>
      </c>
      <c r="L17" s="7">
        <v>2</v>
      </c>
      <c r="M17" s="7">
        <v>3</v>
      </c>
      <c r="N17" s="7">
        <v>3</v>
      </c>
      <c r="O17" s="7">
        <v>2</v>
      </c>
      <c r="P17" s="7">
        <v>4</v>
      </c>
      <c r="Q17" s="7"/>
      <c r="R17" s="7">
        <f t="shared" si="0"/>
        <v>57</v>
      </c>
      <c r="S17" s="85"/>
      <c r="T17" s="26"/>
      <c r="U17" s="26"/>
      <c r="V17" s="26"/>
    </row>
    <row r="18" spans="1:22" s="14" customFormat="1" ht="14.45" x14ac:dyDescent="0.5">
      <c r="A18" s="84"/>
      <c r="B18" s="7">
        <v>15</v>
      </c>
      <c r="C18" s="7">
        <v>7</v>
      </c>
      <c r="D18" s="7">
        <v>6</v>
      </c>
      <c r="E18" s="7">
        <v>4</v>
      </c>
      <c r="F18" s="7">
        <v>5</v>
      </c>
      <c r="G18" s="7">
        <v>6</v>
      </c>
      <c r="H18" s="7">
        <v>3</v>
      </c>
      <c r="I18" s="7">
        <v>4</v>
      </c>
      <c r="J18" s="7">
        <v>3</v>
      </c>
      <c r="K18" s="7">
        <v>2</v>
      </c>
      <c r="L18" s="7">
        <v>2</v>
      </c>
      <c r="M18" s="7">
        <v>1</v>
      </c>
      <c r="N18" s="7">
        <v>3</v>
      </c>
      <c r="O18" s="7">
        <v>3</v>
      </c>
      <c r="P18" s="7">
        <v>3</v>
      </c>
      <c r="Q18" s="7">
        <v>2</v>
      </c>
      <c r="R18" s="7">
        <f t="shared" si="0"/>
        <v>38.666666666666671</v>
      </c>
      <c r="S18" s="85"/>
      <c r="T18" s="26"/>
      <c r="U18" s="26"/>
      <c r="V18" s="26"/>
    </row>
    <row r="19" spans="1:22" s="14" customFormat="1" x14ac:dyDescent="0.25">
      <c r="A19" s="84" t="s">
        <v>196</v>
      </c>
      <c r="B19" s="7">
        <v>17</v>
      </c>
      <c r="C19" s="7">
        <v>7</v>
      </c>
      <c r="D19" s="7">
        <v>6</v>
      </c>
      <c r="E19" s="7">
        <v>5</v>
      </c>
      <c r="F19" s="7">
        <v>6</v>
      </c>
      <c r="G19" s="7">
        <v>6</v>
      </c>
      <c r="H19" s="7">
        <v>5</v>
      </c>
      <c r="I19" s="7">
        <v>5</v>
      </c>
      <c r="J19" s="7">
        <v>5</v>
      </c>
      <c r="K19" s="7">
        <v>3</v>
      </c>
      <c r="L19" s="7">
        <v>3</v>
      </c>
      <c r="M19" s="7">
        <v>2</v>
      </c>
      <c r="N19" s="7">
        <v>4</v>
      </c>
      <c r="O19" s="7">
        <v>4</v>
      </c>
      <c r="P19" s="7">
        <v>3</v>
      </c>
      <c r="Q19" s="7"/>
      <c r="R19" s="7">
        <f t="shared" si="0"/>
        <v>52</v>
      </c>
      <c r="S19" s="82"/>
      <c r="T19" s="26"/>
      <c r="U19" s="26"/>
      <c r="V19" s="26"/>
    </row>
    <row r="20" spans="1:22" s="14" customFormat="1" ht="14.45" x14ac:dyDescent="0.5">
      <c r="A20" s="84"/>
      <c r="B20" s="7">
        <v>19</v>
      </c>
      <c r="C20" s="7">
        <v>5</v>
      </c>
      <c r="D20" s="7">
        <v>6</v>
      </c>
      <c r="E20" s="7">
        <v>4</v>
      </c>
      <c r="F20" s="7">
        <v>6</v>
      </c>
      <c r="G20" s="7">
        <v>6</v>
      </c>
      <c r="H20" s="7">
        <v>4</v>
      </c>
      <c r="I20" s="7">
        <v>4</v>
      </c>
      <c r="J20" s="7">
        <v>4</v>
      </c>
      <c r="K20" s="7">
        <v>2</v>
      </c>
      <c r="L20" s="7">
        <v>2</v>
      </c>
      <c r="M20" s="7">
        <v>1</v>
      </c>
      <c r="N20" s="7">
        <v>2</v>
      </c>
      <c r="O20" s="7">
        <v>2</v>
      </c>
      <c r="P20" s="7">
        <v>3</v>
      </c>
      <c r="Q20" s="7"/>
      <c r="R20" s="7">
        <f t="shared" si="0"/>
        <v>41</v>
      </c>
      <c r="S20" s="85"/>
      <c r="T20" s="26"/>
      <c r="U20" s="26"/>
      <c r="V20" s="26"/>
    </row>
    <row r="21" spans="1:22" s="14" customFormat="1" ht="14.45" x14ac:dyDescent="0.5">
      <c r="A21" s="84"/>
      <c r="B21" s="7">
        <v>20</v>
      </c>
      <c r="C21" s="7">
        <v>10</v>
      </c>
      <c r="D21" s="7">
        <v>10</v>
      </c>
      <c r="E21" s="7">
        <v>10</v>
      </c>
      <c r="F21" s="7">
        <v>10</v>
      </c>
      <c r="G21" s="7">
        <v>10</v>
      </c>
      <c r="H21" s="7">
        <v>8</v>
      </c>
      <c r="I21" s="7">
        <v>8</v>
      </c>
      <c r="J21" s="7">
        <v>9</v>
      </c>
      <c r="K21" s="7">
        <v>5</v>
      </c>
      <c r="L21" s="7">
        <v>4</v>
      </c>
      <c r="M21" s="7">
        <v>4</v>
      </c>
      <c r="N21" s="7">
        <v>5</v>
      </c>
      <c r="O21" s="7">
        <v>4</v>
      </c>
      <c r="P21" s="7">
        <v>5</v>
      </c>
      <c r="Q21" s="7"/>
      <c r="R21" s="7">
        <f t="shared" si="0"/>
        <v>82</v>
      </c>
      <c r="S21" s="82">
        <v>1</v>
      </c>
      <c r="T21" s="26"/>
      <c r="U21" s="26"/>
      <c r="V21" s="26"/>
    </row>
    <row r="22" spans="1:22" s="14" customFormat="1" ht="14.45" x14ac:dyDescent="0.5">
      <c r="A22" s="84"/>
      <c r="B22" s="7">
        <v>21</v>
      </c>
      <c r="C22" s="7">
        <v>5</v>
      </c>
      <c r="D22" s="7">
        <v>4</v>
      </c>
      <c r="E22" s="7">
        <v>3</v>
      </c>
      <c r="F22" s="7">
        <v>4</v>
      </c>
      <c r="G22" s="7">
        <v>5</v>
      </c>
      <c r="H22" s="7">
        <v>2</v>
      </c>
      <c r="I22" s="7">
        <v>2</v>
      </c>
      <c r="J22" s="7">
        <v>2</v>
      </c>
      <c r="K22" s="7">
        <v>2</v>
      </c>
      <c r="L22" s="7">
        <v>1</v>
      </c>
      <c r="M22" s="7">
        <v>1</v>
      </c>
      <c r="N22" s="7">
        <v>3</v>
      </c>
      <c r="O22" s="7">
        <v>3</v>
      </c>
      <c r="P22" s="7">
        <v>3</v>
      </c>
      <c r="Q22" s="7"/>
      <c r="R22" s="7">
        <f t="shared" si="0"/>
        <v>32</v>
      </c>
      <c r="S22" s="82"/>
      <c r="T22" s="26"/>
      <c r="U22" s="26"/>
      <c r="V22" s="26"/>
    </row>
    <row r="23" spans="1:22" s="14" customFormat="1" ht="14.45" x14ac:dyDescent="0.5">
      <c r="A23" s="84"/>
      <c r="B23" s="7">
        <v>22</v>
      </c>
      <c r="C23" s="7">
        <v>9</v>
      </c>
      <c r="D23" s="7">
        <v>7</v>
      </c>
      <c r="E23" s="7">
        <v>8</v>
      </c>
      <c r="F23" s="7">
        <v>7</v>
      </c>
      <c r="G23" s="7">
        <v>8</v>
      </c>
      <c r="H23" s="7">
        <v>5</v>
      </c>
      <c r="I23" s="7">
        <v>4</v>
      </c>
      <c r="J23" s="7">
        <v>6</v>
      </c>
      <c r="K23" s="7">
        <v>3</v>
      </c>
      <c r="L23" s="7">
        <v>3</v>
      </c>
      <c r="M23" s="7">
        <v>3</v>
      </c>
      <c r="N23" s="7">
        <v>4</v>
      </c>
      <c r="O23" s="7">
        <v>3</v>
      </c>
      <c r="P23" s="7">
        <v>3</v>
      </c>
      <c r="Q23" s="7"/>
      <c r="R23" s="7">
        <f t="shared" si="0"/>
        <v>57</v>
      </c>
      <c r="S23" s="82">
        <v>3</v>
      </c>
      <c r="T23" s="26"/>
      <c r="U23" s="26"/>
      <c r="V23" s="26"/>
    </row>
    <row r="24" spans="1:22" s="14" customFormat="1" ht="14.45" x14ac:dyDescent="0.5">
      <c r="A24" s="84"/>
      <c r="B24" s="7">
        <v>23</v>
      </c>
      <c r="C24" s="7">
        <v>8</v>
      </c>
      <c r="D24" s="7">
        <v>8</v>
      </c>
      <c r="E24" s="7">
        <v>9</v>
      </c>
      <c r="F24" s="7">
        <v>8</v>
      </c>
      <c r="G24" s="7">
        <v>9</v>
      </c>
      <c r="H24" s="7">
        <v>8</v>
      </c>
      <c r="I24" s="7">
        <v>8</v>
      </c>
      <c r="J24" s="7">
        <v>8</v>
      </c>
      <c r="K24" s="7">
        <v>3</v>
      </c>
      <c r="L24" s="7">
        <v>3</v>
      </c>
      <c r="M24" s="7">
        <v>4</v>
      </c>
      <c r="N24" s="7">
        <v>5</v>
      </c>
      <c r="O24" s="7">
        <v>5</v>
      </c>
      <c r="P24" s="7">
        <v>4</v>
      </c>
      <c r="Q24" s="7"/>
      <c r="R24" s="7">
        <f t="shared" si="0"/>
        <v>73.333333333333343</v>
      </c>
      <c r="S24" s="82">
        <v>2</v>
      </c>
      <c r="T24" s="26"/>
      <c r="U24" s="26"/>
      <c r="V24" s="26"/>
    </row>
    <row r="25" spans="1:22" s="14" customFormat="1" x14ac:dyDescent="0.25">
      <c r="A25" s="84" t="s">
        <v>197</v>
      </c>
      <c r="B25" s="7">
        <v>24</v>
      </c>
      <c r="C25" s="7">
        <v>8</v>
      </c>
      <c r="D25" s="7">
        <v>9</v>
      </c>
      <c r="E25" s="7">
        <v>8</v>
      </c>
      <c r="F25" s="7">
        <v>9</v>
      </c>
      <c r="G25" s="7">
        <v>8</v>
      </c>
      <c r="H25" s="7">
        <v>8</v>
      </c>
      <c r="I25" s="7">
        <v>8</v>
      </c>
      <c r="J25" s="7">
        <v>7</v>
      </c>
      <c r="K25" s="7">
        <v>5</v>
      </c>
      <c r="L25" s="7">
        <v>3</v>
      </c>
      <c r="M25" s="7">
        <v>4</v>
      </c>
      <c r="N25" s="7">
        <v>5</v>
      </c>
      <c r="O25" s="7">
        <v>4</v>
      </c>
      <c r="P25" s="7">
        <v>5</v>
      </c>
      <c r="Q25" s="7">
        <v>3</v>
      </c>
      <c r="R25" s="7">
        <f t="shared" si="0"/>
        <v>71.333333333333343</v>
      </c>
      <c r="S25" s="82">
        <v>2</v>
      </c>
      <c r="T25" s="26"/>
      <c r="U25" s="26"/>
      <c r="V25" s="26"/>
    </row>
    <row r="26" spans="1:22" s="14" customFormat="1" ht="14.45" x14ac:dyDescent="0.5">
      <c r="A26" s="84"/>
      <c r="B26" s="7">
        <v>25</v>
      </c>
      <c r="C26" s="7">
        <v>7</v>
      </c>
      <c r="D26" s="7">
        <v>7</v>
      </c>
      <c r="E26" s="7">
        <v>8</v>
      </c>
      <c r="F26" s="7">
        <v>8</v>
      </c>
      <c r="G26" s="7">
        <v>8</v>
      </c>
      <c r="H26" s="7">
        <v>6</v>
      </c>
      <c r="I26" s="7">
        <v>6</v>
      </c>
      <c r="J26" s="7">
        <v>7</v>
      </c>
      <c r="K26" s="7">
        <v>4</v>
      </c>
      <c r="L26" s="7">
        <v>4</v>
      </c>
      <c r="M26" s="7">
        <v>4</v>
      </c>
      <c r="N26" s="7">
        <v>4</v>
      </c>
      <c r="O26" s="7">
        <v>5</v>
      </c>
      <c r="P26" s="7">
        <v>5</v>
      </c>
      <c r="Q26" s="7">
        <v>3</v>
      </c>
      <c r="R26" s="7">
        <f t="shared" si="0"/>
        <v>65.333333333333329</v>
      </c>
      <c r="S26" s="82">
        <v>3</v>
      </c>
      <c r="T26" s="26"/>
      <c r="U26" s="26"/>
      <c r="V26" s="26"/>
    </row>
    <row r="27" spans="1:22" s="14" customFormat="1" ht="14.45" x14ac:dyDescent="0.5">
      <c r="A27" s="84"/>
      <c r="B27" s="7">
        <v>28</v>
      </c>
      <c r="C27" s="7">
        <v>9</v>
      </c>
      <c r="D27" s="7">
        <v>8</v>
      </c>
      <c r="E27" s="7">
        <v>7</v>
      </c>
      <c r="F27" s="7">
        <v>8</v>
      </c>
      <c r="G27" s="7">
        <v>8</v>
      </c>
      <c r="H27" s="7">
        <v>8</v>
      </c>
      <c r="I27" s="7">
        <v>7</v>
      </c>
      <c r="J27" s="7">
        <v>9</v>
      </c>
      <c r="K27" s="7">
        <v>5</v>
      </c>
      <c r="L27" s="7">
        <v>4</v>
      </c>
      <c r="M27" s="7">
        <v>4</v>
      </c>
      <c r="N27" s="7">
        <v>4</v>
      </c>
      <c r="O27" s="7">
        <v>5</v>
      </c>
      <c r="P27" s="7">
        <v>5</v>
      </c>
      <c r="Q27" s="7"/>
      <c r="R27" s="7">
        <f t="shared" si="0"/>
        <v>75</v>
      </c>
      <c r="S27" s="82">
        <v>1</v>
      </c>
      <c r="T27" s="26"/>
      <c r="U27" s="26"/>
      <c r="V27" s="26"/>
    </row>
    <row r="28" spans="1:22" s="14" customFormat="1" x14ac:dyDescent="0.25">
      <c r="A28" s="84" t="s">
        <v>152</v>
      </c>
      <c r="B28" s="7">
        <v>30</v>
      </c>
      <c r="C28" s="7">
        <v>4</v>
      </c>
      <c r="D28" s="7">
        <v>5</v>
      </c>
      <c r="E28" s="7">
        <v>1</v>
      </c>
      <c r="F28" s="7">
        <v>5</v>
      </c>
      <c r="G28" s="7">
        <v>5</v>
      </c>
      <c r="H28" s="7">
        <v>1</v>
      </c>
      <c r="I28" s="7">
        <v>1</v>
      </c>
      <c r="J28" s="7">
        <v>1</v>
      </c>
      <c r="K28" s="7">
        <v>2</v>
      </c>
      <c r="L28" s="7">
        <v>1</v>
      </c>
      <c r="M28" s="7">
        <v>1</v>
      </c>
      <c r="N28" s="7">
        <v>3</v>
      </c>
      <c r="O28" s="7">
        <v>1</v>
      </c>
      <c r="P28" s="7">
        <v>1</v>
      </c>
      <c r="Q28" s="7"/>
      <c r="R28" s="7">
        <f t="shared" si="0"/>
        <v>25.333333333333336</v>
      </c>
      <c r="S28" s="85"/>
      <c r="T28" s="26"/>
      <c r="U28" s="26"/>
      <c r="V28" s="26"/>
    </row>
    <row r="29" spans="1:22" s="14" customFormat="1" ht="14.45" x14ac:dyDescent="0.5">
      <c r="A29" s="84"/>
      <c r="B29" s="7">
        <v>32</v>
      </c>
      <c r="C29" s="7">
        <v>8</v>
      </c>
      <c r="D29" s="7">
        <v>8</v>
      </c>
      <c r="E29" s="7">
        <v>6</v>
      </c>
      <c r="F29" s="7">
        <v>8</v>
      </c>
      <c r="G29" s="7">
        <v>8</v>
      </c>
      <c r="H29" s="7">
        <v>7</v>
      </c>
      <c r="I29" s="7">
        <v>7</v>
      </c>
      <c r="J29" s="7">
        <v>6</v>
      </c>
      <c r="K29" s="7">
        <v>4</v>
      </c>
      <c r="L29" s="7">
        <v>4</v>
      </c>
      <c r="M29" s="7">
        <v>4</v>
      </c>
      <c r="N29" s="7">
        <v>4</v>
      </c>
      <c r="O29" s="7">
        <v>3</v>
      </c>
      <c r="P29" s="7">
        <v>4</v>
      </c>
      <c r="Q29" s="7">
        <v>3</v>
      </c>
      <c r="R29" s="7">
        <f t="shared" si="0"/>
        <v>63.333333333333329</v>
      </c>
      <c r="S29" s="85">
        <v>1</v>
      </c>
      <c r="T29" s="26"/>
      <c r="U29" s="26"/>
      <c r="V29" s="26"/>
    </row>
    <row r="30" spans="1:22" s="14" customFormat="1" ht="14.45" x14ac:dyDescent="0.5">
      <c r="A30" s="84"/>
      <c r="B30" s="7">
        <v>33</v>
      </c>
      <c r="C30" s="7">
        <v>6</v>
      </c>
      <c r="D30" s="7">
        <v>7</v>
      </c>
      <c r="E30" s="7">
        <v>7</v>
      </c>
      <c r="F30" s="7">
        <v>8</v>
      </c>
      <c r="G30" s="7">
        <v>7</v>
      </c>
      <c r="H30" s="7">
        <v>6</v>
      </c>
      <c r="I30" s="7">
        <v>6</v>
      </c>
      <c r="J30" s="7">
        <v>5</v>
      </c>
      <c r="K30" s="7">
        <v>3</v>
      </c>
      <c r="L30" s="7">
        <v>3</v>
      </c>
      <c r="M30" s="7">
        <v>3</v>
      </c>
      <c r="N30" s="7">
        <v>5</v>
      </c>
      <c r="O30" s="7">
        <v>4</v>
      </c>
      <c r="P30" s="7">
        <v>4</v>
      </c>
      <c r="Q30" s="7"/>
      <c r="R30" s="7">
        <f t="shared" ref="R30:R37" si="1">(C30+D30+E30)/3+F30+G30+H30+I30+J30+K30+L30+M30+N30+O30+P30-Q30</f>
        <v>60.666666666666671</v>
      </c>
      <c r="S30" s="85">
        <v>2</v>
      </c>
      <c r="T30" s="26"/>
      <c r="U30" s="26"/>
      <c r="V30" s="26"/>
    </row>
    <row r="31" spans="1:22" s="14" customFormat="1" ht="14.45" x14ac:dyDescent="0.5">
      <c r="A31" s="84"/>
      <c r="B31" s="7">
        <v>34</v>
      </c>
      <c r="C31" s="7">
        <v>7</v>
      </c>
      <c r="D31" s="7">
        <v>6</v>
      </c>
      <c r="E31" s="7">
        <v>5</v>
      </c>
      <c r="F31" s="7">
        <v>6</v>
      </c>
      <c r="G31" s="7">
        <v>7</v>
      </c>
      <c r="H31" s="7">
        <v>6</v>
      </c>
      <c r="I31" s="7">
        <v>6</v>
      </c>
      <c r="J31" s="7">
        <v>6</v>
      </c>
      <c r="K31" s="7">
        <v>4</v>
      </c>
      <c r="L31" s="7">
        <v>3</v>
      </c>
      <c r="M31" s="7">
        <v>2</v>
      </c>
      <c r="N31" s="7">
        <v>4</v>
      </c>
      <c r="O31" s="7">
        <v>2</v>
      </c>
      <c r="P31" s="7">
        <v>4</v>
      </c>
      <c r="Q31" s="7"/>
      <c r="R31" s="7">
        <f t="shared" si="1"/>
        <v>56</v>
      </c>
      <c r="S31" s="85">
        <v>3</v>
      </c>
      <c r="T31" s="26"/>
      <c r="U31" s="26"/>
      <c r="V31" s="26"/>
    </row>
    <row r="32" spans="1:22" s="14" customFormat="1" ht="14.45" x14ac:dyDescent="0.5">
      <c r="A32" s="84"/>
      <c r="B32" s="7">
        <v>35</v>
      </c>
      <c r="C32" s="7">
        <v>7</v>
      </c>
      <c r="D32" s="7">
        <v>6</v>
      </c>
      <c r="E32" s="7">
        <v>3</v>
      </c>
      <c r="F32" s="7">
        <v>6</v>
      </c>
      <c r="G32" s="7">
        <v>7</v>
      </c>
      <c r="H32" s="7">
        <v>6</v>
      </c>
      <c r="I32" s="7">
        <v>6</v>
      </c>
      <c r="J32" s="7">
        <v>6</v>
      </c>
      <c r="K32" s="7">
        <v>3</v>
      </c>
      <c r="L32" s="7">
        <v>2</v>
      </c>
      <c r="M32" s="7">
        <v>2</v>
      </c>
      <c r="N32" s="7">
        <v>3</v>
      </c>
      <c r="O32" s="7">
        <v>3</v>
      </c>
      <c r="P32" s="7">
        <v>4</v>
      </c>
      <c r="Q32" s="7"/>
      <c r="R32" s="7">
        <f t="shared" si="1"/>
        <v>53.333333333333329</v>
      </c>
      <c r="S32" s="85"/>
      <c r="T32" s="26"/>
      <c r="U32" s="26"/>
      <c r="V32" s="26"/>
    </row>
    <row r="33" spans="1:22" s="14" customFormat="1" ht="14.45" x14ac:dyDescent="0.5">
      <c r="A33" s="84"/>
      <c r="B33" s="7">
        <v>36</v>
      </c>
      <c r="C33" s="7">
        <v>6</v>
      </c>
      <c r="D33" s="7">
        <v>5</v>
      </c>
      <c r="E33" s="7">
        <v>2</v>
      </c>
      <c r="F33" s="7">
        <v>5</v>
      </c>
      <c r="G33" s="7">
        <v>6</v>
      </c>
      <c r="H33" s="7">
        <v>5</v>
      </c>
      <c r="I33" s="7">
        <v>5</v>
      </c>
      <c r="J33" s="7">
        <v>5</v>
      </c>
      <c r="K33" s="7">
        <v>2</v>
      </c>
      <c r="L33" s="7">
        <v>1</v>
      </c>
      <c r="M33" s="7">
        <v>2</v>
      </c>
      <c r="N33" s="7">
        <v>2</v>
      </c>
      <c r="O33" s="7">
        <v>1</v>
      </c>
      <c r="P33" s="7">
        <v>3</v>
      </c>
      <c r="Q33" s="7"/>
      <c r="R33" s="7">
        <f t="shared" si="1"/>
        <v>41.333333333333329</v>
      </c>
      <c r="S33" s="85"/>
      <c r="T33" s="26"/>
      <c r="U33" s="26"/>
      <c r="V33" s="26"/>
    </row>
    <row r="34" spans="1:22" s="14" customFormat="1" ht="14.45" x14ac:dyDescent="0.5">
      <c r="A34" s="84"/>
      <c r="B34" s="7">
        <v>37</v>
      </c>
      <c r="C34" s="7">
        <v>6</v>
      </c>
      <c r="D34" s="7">
        <v>5</v>
      </c>
      <c r="E34" s="7">
        <v>4</v>
      </c>
      <c r="F34" s="7">
        <v>5</v>
      </c>
      <c r="G34" s="7">
        <v>6</v>
      </c>
      <c r="H34" s="7">
        <v>4</v>
      </c>
      <c r="I34" s="7">
        <v>4</v>
      </c>
      <c r="J34" s="7">
        <v>4</v>
      </c>
      <c r="K34" s="7">
        <v>2</v>
      </c>
      <c r="L34" s="7">
        <v>4</v>
      </c>
      <c r="M34" s="7">
        <v>2</v>
      </c>
      <c r="N34" s="7">
        <v>4</v>
      </c>
      <c r="O34" s="7">
        <v>2</v>
      </c>
      <c r="P34" s="7">
        <v>2</v>
      </c>
      <c r="Q34" s="7">
        <v>3</v>
      </c>
      <c r="R34" s="7">
        <f t="shared" si="1"/>
        <v>41</v>
      </c>
      <c r="S34" s="85"/>
      <c r="T34" s="26"/>
      <c r="U34" s="26"/>
      <c r="V34" s="26"/>
    </row>
    <row r="35" spans="1:22" s="14" customFormat="1" ht="14.45" x14ac:dyDescent="0.5">
      <c r="A35" s="84"/>
      <c r="B35" s="7">
        <v>38</v>
      </c>
      <c r="C35" s="7">
        <v>6</v>
      </c>
      <c r="D35" s="7">
        <v>6</v>
      </c>
      <c r="E35" s="7">
        <v>5</v>
      </c>
      <c r="F35" s="7">
        <v>6</v>
      </c>
      <c r="G35" s="7">
        <v>6</v>
      </c>
      <c r="H35" s="7">
        <v>6</v>
      </c>
      <c r="I35" s="7">
        <v>5</v>
      </c>
      <c r="J35" s="7">
        <v>6</v>
      </c>
      <c r="K35" s="7">
        <v>2</v>
      </c>
      <c r="L35" s="7">
        <v>4</v>
      </c>
      <c r="M35" s="7">
        <v>2</v>
      </c>
      <c r="N35" s="7">
        <v>4</v>
      </c>
      <c r="O35" s="7">
        <v>1</v>
      </c>
      <c r="P35" s="7">
        <v>3</v>
      </c>
      <c r="Q35" s="7"/>
      <c r="R35" s="7">
        <f t="shared" si="1"/>
        <v>50.666666666666671</v>
      </c>
      <c r="S35" s="85"/>
      <c r="T35" s="26"/>
      <c r="U35" s="26"/>
      <c r="V35" s="26"/>
    </row>
    <row r="36" spans="1:22" s="14" customFormat="1" ht="14.45" x14ac:dyDescent="0.5">
      <c r="A36" s="84"/>
      <c r="B36" s="7">
        <v>39</v>
      </c>
      <c r="C36" s="7">
        <v>5</v>
      </c>
      <c r="D36" s="7">
        <v>5</v>
      </c>
      <c r="E36" s="7">
        <v>4</v>
      </c>
      <c r="F36" s="7">
        <v>5</v>
      </c>
      <c r="G36" s="7">
        <v>5</v>
      </c>
      <c r="H36" s="7">
        <v>4</v>
      </c>
      <c r="I36" s="7">
        <v>4</v>
      </c>
      <c r="J36" s="7">
        <v>4</v>
      </c>
      <c r="K36" s="7">
        <v>3</v>
      </c>
      <c r="L36" s="7">
        <v>3</v>
      </c>
      <c r="M36" s="7">
        <v>3</v>
      </c>
      <c r="N36" s="7">
        <v>2</v>
      </c>
      <c r="O36" s="7">
        <v>2</v>
      </c>
      <c r="P36" s="7">
        <v>3</v>
      </c>
      <c r="Q36" s="7">
        <v>3</v>
      </c>
      <c r="R36" s="7">
        <f t="shared" si="1"/>
        <v>39.666666666666671</v>
      </c>
      <c r="S36" s="85"/>
      <c r="T36" s="26"/>
      <c r="U36" s="26"/>
      <c r="V36" s="26"/>
    </row>
    <row r="37" spans="1:22" s="14" customFormat="1" ht="14.45" x14ac:dyDescent="0.5">
      <c r="A37" s="84"/>
      <c r="B37" s="7">
        <v>40</v>
      </c>
      <c r="C37" s="7">
        <v>5</v>
      </c>
      <c r="D37" s="7">
        <v>5</v>
      </c>
      <c r="E37" s="7">
        <v>2</v>
      </c>
      <c r="F37" s="7">
        <v>5</v>
      </c>
      <c r="G37" s="7">
        <v>6</v>
      </c>
      <c r="H37" s="7">
        <v>3</v>
      </c>
      <c r="I37" s="7">
        <v>3</v>
      </c>
      <c r="J37" s="7">
        <v>2</v>
      </c>
      <c r="K37" s="7">
        <v>2</v>
      </c>
      <c r="L37" s="7">
        <v>1</v>
      </c>
      <c r="M37" s="7">
        <v>2</v>
      </c>
      <c r="N37" s="7">
        <v>3</v>
      </c>
      <c r="O37" s="7">
        <v>4</v>
      </c>
      <c r="P37" s="7">
        <v>3</v>
      </c>
      <c r="Q37" s="7">
        <v>3</v>
      </c>
      <c r="R37" s="7">
        <f t="shared" si="1"/>
        <v>35</v>
      </c>
      <c r="S37" s="85"/>
      <c r="T37" s="26"/>
      <c r="U37" s="26"/>
      <c r="V37" s="26"/>
    </row>
    <row r="38" spans="1:22" s="14" customFormat="1" ht="14.45" x14ac:dyDescent="0.5">
      <c r="A38" s="84"/>
      <c r="B38" s="7">
        <v>41</v>
      </c>
      <c r="C38" s="7">
        <v>5</v>
      </c>
      <c r="D38" s="7">
        <v>5</v>
      </c>
      <c r="E38" s="7">
        <v>2</v>
      </c>
      <c r="F38" s="7">
        <v>5</v>
      </c>
      <c r="G38" s="7">
        <v>5</v>
      </c>
      <c r="H38" s="7">
        <v>3</v>
      </c>
      <c r="I38" s="7">
        <v>3</v>
      </c>
      <c r="J38" s="7">
        <v>3</v>
      </c>
      <c r="K38" s="7">
        <v>1</v>
      </c>
      <c r="L38" s="7">
        <v>3</v>
      </c>
      <c r="M38" s="7">
        <v>1</v>
      </c>
      <c r="N38" s="7">
        <v>3</v>
      </c>
      <c r="O38" s="7">
        <v>2</v>
      </c>
      <c r="P38" s="7">
        <v>3</v>
      </c>
      <c r="Q38" s="7"/>
      <c r="R38" s="7">
        <f>(C38+D38+E38)/3+F38+G38+H38+I38+J38+K38+L38+M38+N38+O38+P38-Q38</f>
        <v>36</v>
      </c>
      <c r="S38" s="82"/>
      <c r="T38" s="26"/>
      <c r="U38" s="26"/>
      <c r="V38" s="26"/>
    </row>
    <row r="39" spans="1:22" s="14" customFormat="1" ht="14.65" thickBot="1" x14ac:dyDescent="0.55000000000000004">
      <c r="A39" s="86"/>
      <c r="B39" s="72">
        <v>42</v>
      </c>
      <c r="C39" s="72">
        <v>6</v>
      </c>
      <c r="D39" s="72">
        <v>6</v>
      </c>
      <c r="E39" s="72">
        <v>4</v>
      </c>
      <c r="F39" s="72">
        <v>6</v>
      </c>
      <c r="G39" s="72">
        <v>6</v>
      </c>
      <c r="H39" s="72">
        <v>3</v>
      </c>
      <c r="I39" s="72">
        <v>4</v>
      </c>
      <c r="J39" s="72">
        <v>4</v>
      </c>
      <c r="K39" s="72">
        <v>2</v>
      </c>
      <c r="L39" s="72">
        <v>2</v>
      </c>
      <c r="M39" s="72">
        <v>2</v>
      </c>
      <c r="N39" s="72">
        <v>2</v>
      </c>
      <c r="O39" s="72">
        <v>3</v>
      </c>
      <c r="P39" s="72">
        <v>4</v>
      </c>
      <c r="Q39" s="72"/>
      <c r="R39" s="72">
        <f>(C39+D39+E39)/3+F39+G39+H39+I39+J39+K39+L39+M39+N39+O39+P39-Q39</f>
        <v>43.333333333333329</v>
      </c>
      <c r="S39" s="83"/>
      <c r="T39" s="26"/>
      <c r="U39" s="26"/>
      <c r="V39" s="26"/>
    </row>
    <row r="40" spans="1:22" s="14" customFormat="1" ht="14.45" x14ac:dyDescent="0.5">
      <c r="A40" s="5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55"/>
      <c r="S40" s="56"/>
      <c r="T40" s="26"/>
      <c r="U40" s="26"/>
      <c r="V40" s="26"/>
    </row>
    <row r="41" spans="1:22" s="14" customFormat="1" x14ac:dyDescent="0.25">
      <c r="A41" s="5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56"/>
      <c r="T41" s="26"/>
      <c r="U41" s="26"/>
      <c r="V41" s="26"/>
    </row>
    <row r="42" spans="1:22" x14ac:dyDescent="0.25">
      <c r="R42" s="70"/>
    </row>
  </sheetData>
  <mergeCells count="13">
    <mergeCell ref="C8:E8"/>
    <mergeCell ref="K6:M6"/>
    <mergeCell ref="H6:J6"/>
    <mergeCell ref="P6:P7"/>
    <mergeCell ref="S6:S7"/>
    <mergeCell ref="Q6:Q7"/>
    <mergeCell ref="R6:R7"/>
    <mergeCell ref="F6:F7"/>
    <mergeCell ref="G6:G7"/>
    <mergeCell ref="A6:A7"/>
    <mergeCell ref="B6:B7"/>
    <mergeCell ref="N6:O6"/>
    <mergeCell ref="C6:E6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workbookViewId="0">
      <selection activeCell="D30" sqref="D30"/>
    </sheetView>
  </sheetViews>
  <sheetFormatPr defaultRowHeight="15" x14ac:dyDescent="0.25"/>
  <cols>
    <col min="1" max="1" width="9.85546875" customWidth="1"/>
    <col min="2" max="2" width="5.7109375" customWidth="1"/>
    <col min="3" max="3" width="10.140625" style="2" customWidth="1"/>
    <col min="4" max="4" width="11.140625" style="2" customWidth="1"/>
    <col min="5" max="5" width="9" style="2" customWidth="1"/>
    <col min="6" max="11" width="5.7109375" style="40" customWidth="1"/>
    <col min="12" max="13" width="5.7109375" style="2" customWidth="1"/>
    <col min="14" max="14" width="5.7109375" customWidth="1"/>
    <col min="15" max="15" width="5.7109375" style="23" customWidth="1"/>
  </cols>
  <sheetData>
    <row r="2" spans="1:15" ht="21" x14ac:dyDescent="0.35">
      <c r="A2" s="175" t="s">
        <v>79</v>
      </c>
      <c r="C2" s="76"/>
      <c r="D2" s="76"/>
      <c r="E2" s="76"/>
      <c r="L2" s="76"/>
      <c r="M2" s="76"/>
    </row>
    <row r="3" spans="1:15" x14ac:dyDescent="0.25">
      <c r="C3" s="76"/>
      <c r="D3" s="76"/>
      <c r="E3" s="76"/>
      <c r="L3" s="76"/>
      <c r="M3" s="76"/>
    </row>
    <row r="4" spans="1:15" ht="17.25" customHeight="1" x14ac:dyDescent="0.25">
      <c r="A4" t="s">
        <v>198</v>
      </c>
    </row>
    <row r="5" spans="1:15" ht="18.75" customHeight="1" thickBot="1" x14ac:dyDescent="0.55000000000000004"/>
    <row r="6" spans="1:15" ht="45" customHeight="1" x14ac:dyDescent="0.25">
      <c r="A6" s="118"/>
      <c r="B6" s="106" t="s">
        <v>1</v>
      </c>
      <c r="C6" s="115" t="s">
        <v>2</v>
      </c>
      <c r="D6" s="115"/>
      <c r="E6" s="115"/>
      <c r="F6" s="121" t="s">
        <v>70</v>
      </c>
      <c r="G6" s="121" t="s">
        <v>4</v>
      </c>
      <c r="H6" s="117" t="s">
        <v>33</v>
      </c>
      <c r="I6" s="117"/>
      <c r="J6" s="117"/>
      <c r="K6" s="121" t="s">
        <v>13</v>
      </c>
      <c r="L6" s="106" t="s">
        <v>29</v>
      </c>
      <c r="M6" s="106" t="s">
        <v>23</v>
      </c>
      <c r="N6" s="106" t="s">
        <v>24</v>
      </c>
      <c r="O6" s="102"/>
    </row>
    <row r="7" spans="1:15" ht="18" customHeight="1" thickBot="1" x14ac:dyDescent="0.3">
      <c r="A7" s="119"/>
      <c r="B7" s="107"/>
      <c r="C7" s="90" t="s">
        <v>143</v>
      </c>
      <c r="D7" s="90" t="s">
        <v>150</v>
      </c>
      <c r="E7" s="90" t="s">
        <v>141</v>
      </c>
      <c r="F7" s="122"/>
      <c r="G7" s="122"/>
      <c r="H7" s="91" t="s">
        <v>128</v>
      </c>
      <c r="I7" s="91" t="s">
        <v>53</v>
      </c>
      <c r="J7" s="91" t="s">
        <v>155</v>
      </c>
      <c r="K7" s="122"/>
      <c r="L7" s="107"/>
      <c r="M7" s="107"/>
      <c r="N7" s="107"/>
      <c r="O7" s="103"/>
    </row>
    <row r="8" spans="1:15" ht="21" customHeight="1" x14ac:dyDescent="0.5">
      <c r="A8" s="30"/>
      <c r="B8" s="42"/>
      <c r="C8" s="120">
        <v>10</v>
      </c>
      <c r="D8" s="120"/>
      <c r="E8" s="120"/>
      <c r="F8" s="88">
        <v>10</v>
      </c>
      <c r="G8" s="88">
        <v>10</v>
      </c>
      <c r="H8" s="88">
        <v>10</v>
      </c>
      <c r="I8" s="88">
        <v>10</v>
      </c>
      <c r="J8" s="88">
        <v>10</v>
      </c>
      <c r="K8" s="88">
        <v>10</v>
      </c>
      <c r="L8" s="89">
        <v>5</v>
      </c>
      <c r="M8" s="89">
        <v>5</v>
      </c>
      <c r="N8" s="42">
        <v>75</v>
      </c>
      <c r="O8" s="44"/>
    </row>
    <row r="9" spans="1:15" s="14" customFormat="1" x14ac:dyDescent="0.25">
      <c r="A9" s="15" t="s">
        <v>140</v>
      </c>
      <c r="B9" s="7">
        <v>1</v>
      </c>
      <c r="C9" s="66">
        <v>9</v>
      </c>
      <c r="D9" s="66">
        <v>8</v>
      </c>
      <c r="E9" s="66">
        <v>10</v>
      </c>
      <c r="F9" s="66">
        <v>7</v>
      </c>
      <c r="G9" s="66">
        <v>8</v>
      </c>
      <c r="H9" s="66">
        <v>8</v>
      </c>
      <c r="I9" s="66">
        <v>8</v>
      </c>
      <c r="J9" s="66">
        <v>8</v>
      </c>
      <c r="K9" s="66">
        <v>8</v>
      </c>
      <c r="L9" s="66">
        <v>5</v>
      </c>
      <c r="M9" s="66"/>
      <c r="N9" s="7">
        <f t="shared" ref="N9:N28" si="0">(C9+D9+E9)/3+F9+G9+H9+I9+J9+K9+L9-M9</f>
        <v>61</v>
      </c>
      <c r="O9" s="7">
        <v>2</v>
      </c>
    </row>
    <row r="10" spans="1:15" s="14" customFormat="1" ht="21" customHeight="1" x14ac:dyDescent="0.5">
      <c r="A10" s="15"/>
      <c r="B10" s="7">
        <v>2</v>
      </c>
      <c r="C10" s="66">
        <v>6</v>
      </c>
      <c r="D10" s="66">
        <v>6</v>
      </c>
      <c r="E10" s="66">
        <v>6</v>
      </c>
      <c r="F10" s="66">
        <v>6</v>
      </c>
      <c r="G10" s="66">
        <v>7</v>
      </c>
      <c r="H10" s="66">
        <v>6</v>
      </c>
      <c r="I10" s="66">
        <v>6</v>
      </c>
      <c r="J10" s="66">
        <v>5</v>
      </c>
      <c r="K10" s="66">
        <v>9</v>
      </c>
      <c r="L10" s="66">
        <v>4</v>
      </c>
      <c r="M10" s="66">
        <v>3</v>
      </c>
      <c r="N10" s="7">
        <f t="shared" si="0"/>
        <v>46</v>
      </c>
      <c r="O10" s="7"/>
    </row>
    <row r="11" spans="1:15" s="14" customFormat="1" ht="18.75" customHeight="1" x14ac:dyDescent="0.5">
      <c r="A11" s="15"/>
      <c r="B11" s="7">
        <v>4</v>
      </c>
      <c r="C11" s="66">
        <v>6</v>
      </c>
      <c r="D11" s="66">
        <v>5</v>
      </c>
      <c r="E11" s="66">
        <v>5</v>
      </c>
      <c r="F11" s="66">
        <v>5</v>
      </c>
      <c r="G11" s="66">
        <v>7</v>
      </c>
      <c r="H11" s="66">
        <v>5</v>
      </c>
      <c r="I11" s="66">
        <v>5</v>
      </c>
      <c r="J11" s="66">
        <v>8</v>
      </c>
      <c r="K11" s="66">
        <v>6</v>
      </c>
      <c r="L11" s="66">
        <v>2</v>
      </c>
      <c r="M11" s="66"/>
      <c r="N11" s="7">
        <f t="shared" si="0"/>
        <v>43.333333333333329</v>
      </c>
      <c r="O11" s="37"/>
    </row>
    <row r="12" spans="1:15" s="14" customFormat="1" ht="21.75" customHeight="1" x14ac:dyDescent="0.5">
      <c r="A12" s="15"/>
      <c r="B12" s="7">
        <v>5</v>
      </c>
      <c r="C12" s="66">
        <v>7</v>
      </c>
      <c r="D12" s="66">
        <v>7</v>
      </c>
      <c r="E12" s="66">
        <v>8</v>
      </c>
      <c r="F12" s="66">
        <v>7</v>
      </c>
      <c r="G12" s="66">
        <v>7</v>
      </c>
      <c r="H12" s="66">
        <v>7</v>
      </c>
      <c r="I12" s="66">
        <v>7</v>
      </c>
      <c r="J12" s="66">
        <v>6</v>
      </c>
      <c r="K12" s="66">
        <v>8</v>
      </c>
      <c r="L12" s="66">
        <v>4</v>
      </c>
      <c r="M12" s="66">
        <v>3</v>
      </c>
      <c r="N12" s="7">
        <f t="shared" si="0"/>
        <v>50.333333333333329</v>
      </c>
      <c r="O12" s="7"/>
    </row>
    <row r="13" spans="1:15" s="14" customFormat="1" ht="24" customHeight="1" x14ac:dyDescent="0.5">
      <c r="A13" s="15"/>
      <c r="B13" s="7">
        <v>6</v>
      </c>
      <c r="C13" s="66">
        <v>6</v>
      </c>
      <c r="D13" s="66">
        <v>7</v>
      </c>
      <c r="E13" s="66">
        <v>6</v>
      </c>
      <c r="F13" s="66">
        <v>6</v>
      </c>
      <c r="G13" s="66">
        <v>6</v>
      </c>
      <c r="H13" s="66">
        <v>7</v>
      </c>
      <c r="I13" s="66">
        <v>6</v>
      </c>
      <c r="J13" s="66">
        <v>5</v>
      </c>
      <c r="K13" s="66">
        <v>8</v>
      </c>
      <c r="L13" s="66">
        <v>4</v>
      </c>
      <c r="M13" s="66"/>
      <c r="N13" s="7">
        <f t="shared" si="0"/>
        <v>48.333333333333329</v>
      </c>
      <c r="O13" s="7"/>
    </row>
    <row r="14" spans="1:15" s="14" customFormat="1" ht="21" customHeight="1" x14ac:dyDescent="0.5">
      <c r="A14" s="15"/>
      <c r="B14" s="7">
        <v>7</v>
      </c>
      <c r="C14" s="66">
        <v>6</v>
      </c>
      <c r="D14" s="66">
        <v>6</v>
      </c>
      <c r="E14" s="66">
        <v>6</v>
      </c>
      <c r="F14" s="66">
        <v>4</v>
      </c>
      <c r="G14" s="66">
        <v>6</v>
      </c>
      <c r="H14" s="66">
        <v>7</v>
      </c>
      <c r="I14" s="66">
        <v>7</v>
      </c>
      <c r="J14" s="66">
        <v>7</v>
      </c>
      <c r="K14" s="66">
        <v>7</v>
      </c>
      <c r="L14" s="66">
        <v>4</v>
      </c>
      <c r="M14" s="66">
        <v>3</v>
      </c>
      <c r="N14" s="7">
        <f t="shared" si="0"/>
        <v>45</v>
      </c>
      <c r="O14" s="37"/>
    </row>
    <row r="15" spans="1:15" s="14" customFormat="1" ht="21" customHeight="1" x14ac:dyDescent="0.5">
      <c r="A15" s="15"/>
      <c r="B15" s="7">
        <v>8</v>
      </c>
      <c r="C15" s="66">
        <v>5</v>
      </c>
      <c r="D15" s="66">
        <v>5</v>
      </c>
      <c r="E15" s="66">
        <v>4</v>
      </c>
      <c r="F15" s="66">
        <v>4</v>
      </c>
      <c r="G15" s="66">
        <v>5</v>
      </c>
      <c r="H15" s="66">
        <v>6</v>
      </c>
      <c r="I15" s="66">
        <v>3</v>
      </c>
      <c r="J15" s="66">
        <v>4</v>
      </c>
      <c r="K15" s="66">
        <v>6</v>
      </c>
      <c r="L15" s="66">
        <v>3</v>
      </c>
      <c r="M15" s="66"/>
      <c r="N15" s="7">
        <f t="shared" si="0"/>
        <v>35.666666666666671</v>
      </c>
      <c r="O15" s="37"/>
    </row>
    <row r="16" spans="1:15" s="14" customFormat="1" ht="22.5" customHeight="1" x14ac:dyDescent="0.5">
      <c r="A16" s="15"/>
      <c r="B16" s="7">
        <v>11</v>
      </c>
      <c r="C16" s="66">
        <v>5</v>
      </c>
      <c r="D16" s="66">
        <v>6</v>
      </c>
      <c r="E16" s="66">
        <v>6</v>
      </c>
      <c r="F16" s="66">
        <v>6</v>
      </c>
      <c r="G16" s="66">
        <v>7</v>
      </c>
      <c r="H16" s="66">
        <v>7</v>
      </c>
      <c r="I16" s="66">
        <v>6</v>
      </c>
      <c r="J16" s="66">
        <v>5</v>
      </c>
      <c r="K16" s="66">
        <v>8</v>
      </c>
      <c r="L16" s="66">
        <v>4</v>
      </c>
      <c r="M16" s="66">
        <v>1</v>
      </c>
      <c r="N16" s="7">
        <f t="shared" si="0"/>
        <v>47.666666666666671</v>
      </c>
      <c r="O16" s="37"/>
    </row>
    <row r="17" spans="1:15" s="14" customFormat="1" ht="19.5" customHeight="1" x14ac:dyDescent="0.5">
      <c r="A17" s="15"/>
      <c r="B17" s="7">
        <v>12</v>
      </c>
      <c r="C17" s="66">
        <v>10</v>
      </c>
      <c r="D17" s="66">
        <v>9</v>
      </c>
      <c r="E17" s="66">
        <v>9</v>
      </c>
      <c r="F17" s="66">
        <v>7</v>
      </c>
      <c r="G17" s="66">
        <v>8</v>
      </c>
      <c r="H17" s="66">
        <v>9</v>
      </c>
      <c r="I17" s="66">
        <v>7</v>
      </c>
      <c r="J17" s="66">
        <v>8</v>
      </c>
      <c r="K17" s="66">
        <v>9</v>
      </c>
      <c r="L17" s="66">
        <v>5</v>
      </c>
      <c r="M17" s="66">
        <v>1</v>
      </c>
      <c r="N17" s="7">
        <f t="shared" si="0"/>
        <v>61.333333333333336</v>
      </c>
      <c r="O17" s="37">
        <v>1</v>
      </c>
    </row>
    <row r="18" spans="1:15" s="14" customFormat="1" ht="21.75" customHeight="1" x14ac:dyDescent="0.5">
      <c r="A18" s="15"/>
      <c r="B18" s="7">
        <v>13</v>
      </c>
      <c r="C18" s="66">
        <v>8</v>
      </c>
      <c r="D18" s="66">
        <v>7</v>
      </c>
      <c r="E18" s="66">
        <v>7</v>
      </c>
      <c r="F18" s="66">
        <v>7</v>
      </c>
      <c r="G18" s="66">
        <v>6</v>
      </c>
      <c r="H18" s="66">
        <v>8</v>
      </c>
      <c r="I18" s="66">
        <v>5</v>
      </c>
      <c r="J18" s="66">
        <v>8</v>
      </c>
      <c r="K18" s="66">
        <v>8</v>
      </c>
      <c r="L18" s="66">
        <v>4</v>
      </c>
      <c r="M18" s="66">
        <v>2</v>
      </c>
      <c r="N18" s="7">
        <f t="shared" si="0"/>
        <v>51.333333333333329</v>
      </c>
      <c r="O18" s="7"/>
    </row>
    <row r="19" spans="1:15" s="14" customFormat="1" ht="22.5" customHeight="1" x14ac:dyDescent="0.5">
      <c r="A19" s="15"/>
      <c r="B19" s="7">
        <v>14</v>
      </c>
      <c r="C19" s="66">
        <v>6</v>
      </c>
      <c r="D19" s="66">
        <v>6</v>
      </c>
      <c r="E19" s="66">
        <v>5</v>
      </c>
      <c r="F19" s="66">
        <v>5</v>
      </c>
      <c r="G19" s="66">
        <v>5</v>
      </c>
      <c r="H19" s="66">
        <v>6</v>
      </c>
      <c r="I19" s="66">
        <v>6</v>
      </c>
      <c r="J19" s="66">
        <v>5</v>
      </c>
      <c r="K19" s="66">
        <v>6</v>
      </c>
      <c r="L19" s="66">
        <v>3</v>
      </c>
      <c r="M19" s="66">
        <v>2</v>
      </c>
      <c r="N19" s="7">
        <f t="shared" si="0"/>
        <v>39.666666666666671</v>
      </c>
      <c r="O19" s="37"/>
    </row>
    <row r="20" spans="1:15" s="14" customFormat="1" ht="20.25" customHeight="1" x14ac:dyDescent="0.25">
      <c r="A20" s="15" t="s">
        <v>189</v>
      </c>
      <c r="B20" s="7">
        <v>15</v>
      </c>
      <c r="C20" s="66">
        <v>9</v>
      </c>
      <c r="D20" s="66">
        <v>8</v>
      </c>
      <c r="E20" s="66">
        <v>7</v>
      </c>
      <c r="F20" s="66">
        <v>7</v>
      </c>
      <c r="G20" s="66">
        <v>7</v>
      </c>
      <c r="H20" s="66">
        <v>7</v>
      </c>
      <c r="I20" s="66">
        <v>6</v>
      </c>
      <c r="J20" s="66">
        <v>7</v>
      </c>
      <c r="K20" s="66">
        <v>8</v>
      </c>
      <c r="L20" s="66">
        <v>4</v>
      </c>
      <c r="M20" s="66"/>
      <c r="N20" s="7">
        <f t="shared" si="0"/>
        <v>54</v>
      </c>
      <c r="O20" s="7">
        <v>2</v>
      </c>
    </row>
    <row r="21" spans="1:15" s="14" customFormat="1" ht="21.75" customHeight="1" x14ac:dyDescent="0.5">
      <c r="A21" s="15"/>
      <c r="B21" s="7">
        <v>17</v>
      </c>
      <c r="C21" s="66">
        <v>8</v>
      </c>
      <c r="D21" s="66">
        <v>7</v>
      </c>
      <c r="E21" s="66">
        <v>8</v>
      </c>
      <c r="F21" s="66">
        <v>6</v>
      </c>
      <c r="G21" s="66">
        <v>7</v>
      </c>
      <c r="H21" s="66">
        <v>6</v>
      </c>
      <c r="I21" s="66">
        <v>9</v>
      </c>
      <c r="J21" s="66">
        <v>8</v>
      </c>
      <c r="K21" s="66">
        <v>7</v>
      </c>
      <c r="L21" s="66">
        <v>4</v>
      </c>
      <c r="M21" s="66">
        <v>4</v>
      </c>
      <c r="N21" s="7">
        <f t="shared" si="0"/>
        <v>50.666666666666671</v>
      </c>
      <c r="O21" s="37"/>
    </row>
    <row r="22" spans="1:15" s="14" customFormat="1" ht="23.25" customHeight="1" x14ac:dyDescent="0.5">
      <c r="A22" s="15"/>
      <c r="B22" s="7">
        <v>18</v>
      </c>
      <c r="C22" s="66">
        <v>10</v>
      </c>
      <c r="D22" s="66">
        <v>9</v>
      </c>
      <c r="E22" s="66">
        <v>9</v>
      </c>
      <c r="F22" s="66">
        <v>7</v>
      </c>
      <c r="G22" s="66">
        <v>7</v>
      </c>
      <c r="H22" s="66">
        <v>8</v>
      </c>
      <c r="I22" s="66">
        <v>8</v>
      </c>
      <c r="J22" s="66">
        <v>8</v>
      </c>
      <c r="K22" s="66">
        <v>9</v>
      </c>
      <c r="L22" s="66">
        <v>4</v>
      </c>
      <c r="M22" s="66"/>
      <c r="N22" s="7">
        <f t="shared" si="0"/>
        <v>60.333333333333336</v>
      </c>
      <c r="O22" s="37">
        <v>1</v>
      </c>
    </row>
    <row r="23" spans="1:15" s="14" customFormat="1" ht="24" customHeight="1" x14ac:dyDescent="0.5">
      <c r="A23" s="15"/>
      <c r="B23" s="7">
        <v>19</v>
      </c>
      <c r="C23" s="66">
        <v>6</v>
      </c>
      <c r="D23" s="66">
        <v>5</v>
      </c>
      <c r="E23" s="66">
        <v>5</v>
      </c>
      <c r="F23" s="66">
        <v>6</v>
      </c>
      <c r="G23" s="66">
        <v>6</v>
      </c>
      <c r="H23" s="66">
        <v>6</v>
      </c>
      <c r="I23" s="66">
        <v>5</v>
      </c>
      <c r="J23" s="66">
        <v>6</v>
      </c>
      <c r="K23" s="66">
        <v>7</v>
      </c>
      <c r="L23" s="66">
        <v>3</v>
      </c>
      <c r="M23" s="66">
        <v>4</v>
      </c>
      <c r="N23" s="7">
        <f t="shared" si="0"/>
        <v>40.333333333333329</v>
      </c>
      <c r="O23" s="7"/>
    </row>
    <row r="24" spans="1:15" s="14" customFormat="1" ht="24.75" customHeight="1" x14ac:dyDescent="0.5">
      <c r="A24" s="15"/>
      <c r="B24" s="7">
        <v>20</v>
      </c>
      <c r="C24" s="66">
        <v>7</v>
      </c>
      <c r="D24" s="66">
        <v>6</v>
      </c>
      <c r="E24" s="66">
        <v>5</v>
      </c>
      <c r="F24" s="66">
        <v>6</v>
      </c>
      <c r="G24" s="66">
        <v>5</v>
      </c>
      <c r="H24" s="66">
        <v>9</v>
      </c>
      <c r="I24" s="66">
        <v>7</v>
      </c>
      <c r="J24" s="66">
        <v>6</v>
      </c>
      <c r="K24" s="66">
        <v>8</v>
      </c>
      <c r="L24" s="66">
        <v>4</v>
      </c>
      <c r="M24" s="66"/>
      <c r="N24" s="7">
        <f t="shared" si="0"/>
        <v>51</v>
      </c>
      <c r="O24" s="37">
        <v>3</v>
      </c>
    </row>
    <row r="25" spans="1:15" s="14" customFormat="1" ht="20.25" customHeight="1" x14ac:dyDescent="0.25">
      <c r="A25" s="15"/>
      <c r="B25" s="7">
        <v>21</v>
      </c>
      <c r="C25" s="66">
        <v>7</v>
      </c>
      <c r="D25" s="66">
        <v>6</v>
      </c>
      <c r="E25" s="66">
        <v>3</v>
      </c>
      <c r="F25" s="66">
        <v>5</v>
      </c>
      <c r="G25" s="66">
        <v>6</v>
      </c>
      <c r="H25" s="66">
        <v>6</v>
      </c>
      <c r="I25" s="66">
        <v>4</v>
      </c>
      <c r="J25" s="66">
        <v>6</v>
      </c>
      <c r="K25" s="66">
        <v>9</v>
      </c>
      <c r="L25" s="66">
        <v>3</v>
      </c>
      <c r="M25" s="66"/>
      <c r="N25" s="7">
        <f t="shared" si="0"/>
        <v>44.333333333333329</v>
      </c>
      <c r="O25" s="37"/>
    </row>
    <row r="26" spans="1:15" s="14" customFormat="1" ht="18" customHeight="1" x14ac:dyDescent="0.25">
      <c r="A26" s="15"/>
      <c r="B26" s="7">
        <v>22</v>
      </c>
      <c r="C26" s="66">
        <v>5</v>
      </c>
      <c r="D26" s="66">
        <v>4</v>
      </c>
      <c r="E26" s="66">
        <v>5</v>
      </c>
      <c r="F26" s="66">
        <v>7</v>
      </c>
      <c r="G26" s="66">
        <v>7</v>
      </c>
      <c r="H26" s="66">
        <v>5</v>
      </c>
      <c r="I26" s="66">
        <v>5</v>
      </c>
      <c r="J26" s="66">
        <v>6</v>
      </c>
      <c r="K26" s="66">
        <v>4</v>
      </c>
      <c r="L26" s="66">
        <v>3</v>
      </c>
      <c r="M26" s="66"/>
      <c r="N26" s="7">
        <f t="shared" si="0"/>
        <v>41.666666666666671</v>
      </c>
      <c r="O26" s="37"/>
    </row>
    <row r="27" spans="1:15" s="14" customFormat="1" ht="21" customHeight="1" x14ac:dyDescent="0.25">
      <c r="A27" s="15" t="s">
        <v>190</v>
      </c>
      <c r="B27" s="7">
        <v>23</v>
      </c>
      <c r="C27" s="66">
        <v>10</v>
      </c>
      <c r="D27" s="66">
        <v>9</v>
      </c>
      <c r="E27" s="66">
        <v>10</v>
      </c>
      <c r="F27" s="66">
        <v>7</v>
      </c>
      <c r="G27" s="66">
        <v>6</v>
      </c>
      <c r="H27" s="66">
        <v>9</v>
      </c>
      <c r="I27" s="66">
        <v>9</v>
      </c>
      <c r="J27" s="66">
        <v>9</v>
      </c>
      <c r="K27" s="66">
        <v>9</v>
      </c>
      <c r="L27" s="66">
        <v>4</v>
      </c>
      <c r="M27" s="66">
        <v>2</v>
      </c>
      <c r="N27" s="7">
        <f t="shared" si="0"/>
        <v>60.666666666666664</v>
      </c>
      <c r="O27" s="37">
        <v>1</v>
      </c>
    </row>
    <row r="28" spans="1:15" s="14" customFormat="1" ht="24" customHeight="1" x14ac:dyDescent="0.25">
      <c r="A28" s="15"/>
      <c r="B28" s="7">
        <v>26</v>
      </c>
      <c r="C28" s="66">
        <v>7</v>
      </c>
      <c r="D28" s="66">
        <v>7</v>
      </c>
      <c r="E28" s="66">
        <v>7</v>
      </c>
      <c r="F28" s="66">
        <v>6</v>
      </c>
      <c r="G28" s="66">
        <v>6</v>
      </c>
      <c r="H28" s="66">
        <v>6</v>
      </c>
      <c r="I28" s="66">
        <v>6</v>
      </c>
      <c r="J28" s="66">
        <v>7</v>
      </c>
      <c r="K28" s="66">
        <v>7</v>
      </c>
      <c r="L28" s="66">
        <v>3</v>
      </c>
      <c r="M28" s="66">
        <v>1</v>
      </c>
      <c r="N28" s="7">
        <f t="shared" si="0"/>
        <v>47</v>
      </c>
      <c r="O28" s="37">
        <v>3</v>
      </c>
    </row>
    <row r="29" spans="1:15" s="14" customFormat="1" ht="19.5" customHeight="1" x14ac:dyDescent="0.25">
      <c r="A29" s="15" t="s">
        <v>176</v>
      </c>
      <c r="B29" s="7">
        <v>27</v>
      </c>
      <c r="C29" s="66">
        <v>9</v>
      </c>
      <c r="D29" s="66">
        <v>8</v>
      </c>
      <c r="E29" s="66">
        <v>9</v>
      </c>
      <c r="F29" s="66">
        <v>7</v>
      </c>
      <c r="G29" s="66">
        <v>7</v>
      </c>
      <c r="H29" s="66">
        <v>9</v>
      </c>
      <c r="I29" s="66">
        <v>7</v>
      </c>
      <c r="J29" s="66">
        <v>7</v>
      </c>
      <c r="K29" s="66">
        <v>9</v>
      </c>
      <c r="L29" s="66">
        <v>4</v>
      </c>
      <c r="M29" s="66"/>
      <c r="N29" s="7">
        <f t="shared" ref="N29:N38" si="1">(C29+D29+E29)/3+F29+G29+H29+I29+J29+K29+L29-M29</f>
        <v>58.666666666666664</v>
      </c>
      <c r="O29" s="37">
        <v>2</v>
      </c>
    </row>
    <row r="30" spans="1:15" s="14" customFormat="1" ht="17.25" customHeight="1" x14ac:dyDescent="0.25">
      <c r="A30" s="15"/>
      <c r="B30" s="7">
        <v>28</v>
      </c>
      <c r="C30" s="66">
        <v>7</v>
      </c>
      <c r="D30" s="66">
        <v>7</v>
      </c>
      <c r="E30" s="66">
        <v>8</v>
      </c>
      <c r="F30" s="66">
        <v>6</v>
      </c>
      <c r="G30" s="66">
        <v>6</v>
      </c>
      <c r="H30" s="66">
        <v>6</v>
      </c>
      <c r="I30" s="66">
        <v>6</v>
      </c>
      <c r="J30" s="66">
        <v>6</v>
      </c>
      <c r="K30" s="66">
        <v>7</v>
      </c>
      <c r="L30" s="66">
        <v>3</v>
      </c>
      <c r="M30" s="66"/>
      <c r="N30" s="7">
        <f t="shared" si="1"/>
        <v>47.333333333333329</v>
      </c>
      <c r="O30" s="37">
        <v>3</v>
      </c>
    </row>
    <row r="31" spans="1:15" s="14" customFormat="1" ht="18" customHeight="1" x14ac:dyDescent="0.25">
      <c r="A31" s="15"/>
      <c r="B31" s="7">
        <v>29</v>
      </c>
      <c r="C31" s="57">
        <v>6</v>
      </c>
      <c r="D31" s="57">
        <v>6</v>
      </c>
      <c r="E31" s="57">
        <v>7</v>
      </c>
      <c r="F31" s="57">
        <v>7</v>
      </c>
      <c r="G31" s="57">
        <v>7</v>
      </c>
      <c r="H31" s="57">
        <v>5</v>
      </c>
      <c r="I31" s="57">
        <v>7</v>
      </c>
      <c r="J31" s="57">
        <v>7</v>
      </c>
      <c r="K31" s="57">
        <v>6</v>
      </c>
      <c r="L31" s="57">
        <v>3</v>
      </c>
      <c r="M31" s="57">
        <v>3</v>
      </c>
      <c r="N31" s="7">
        <f t="shared" si="1"/>
        <v>45.333333333333329</v>
      </c>
      <c r="O31" s="37"/>
    </row>
    <row r="32" spans="1:15" s="14" customFormat="1" ht="16.5" customHeight="1" x14ac:dyDescent="0.25">
      <c r="A32" s="15"/>
      <c r="B32" s="7">
        <v>30</v>
      </c>
      <c r="C32" s="57">
        <v>5</v>
      </c>
      <c r="D32" s="57">
        <v>4</v>
      </c>
      <c r="E32" s="57">
        <v>4</v>
      </c>
      <c r="F32" s="57">
        <v>5</v>
      </c>
      <c r="G32" s="57">
        <v>6</v>
      </c>
      <c r="H32" s="57">
        <v>5</v>
      </c>
      <c r="I32" s="57">
        <v>3</v>
      </c>
      <c r="J32" s="57">
        <v>4</v>
      </c>
      <c r="K32" s="57">
        <v>5</v>
      </c>
      <c r="L32" s="57">
        <v>3</v>
      </c>
      <c r="M32" s="57"/>
      <c r="N32" s="7">
        <f t="shared" si="1"/>
        <v>35.333333333333329</v>
      </c>
      <c r="O32" s="37"/>
    </row>
    <row r="33" spans="1:15" s="14" customFormat="1" ht="16.5" customHeight="1" x14ac:dyDescent="0.25">
      <c r="A33" s="15"/>
      <c r="B33" s="7">
        <v>31</v>
      </c>
      <c r="C33" s="57">
        <v>5</v>
      </c>
      <c r="D33" s="57">
        <v>5</v>
      </c>
      <c r="E33" s="57">
        <v>6</v>
      </c>
      <c r="F33" s="57">
        <v>5</v>
      </c>
      <c r="G33" s="57">
        <v>5</v>
      </c>
      <c r="H33" s="57">
        <v>5</v>
      </c>
      <c r="I33" s="57">
        <v>7</v>
      </c>
      <c r="J33" s="57">
        <v>7</v>
      </c>
      <c r="K33" s="57">
        <v>4</v>
      </c>
      <c r="L33" s="57">
        <v>3</v>
      </c>
      <c r="M33" s="57">
        <v>7</v>
      </c>
      <c r="N33" s="7">
        <f t="shared" si="1"/>
        <v>34.333333333333329</v>
      </c>
      <c r="O33" s="37"/>
    </row>
    <row r="34" spans="1:15" s="14" customFormat="1" ht="18" customHeight="1" x14ac:dyDescent="0.25">
      <c r="A34" s="15"/>
      <c r="B34" s="7">
        <v>32</v>
      </c>
      <c r="C34" s="57">
        <v>5</v>
      </c>
      <c r="D34" s="57">
        <v>5</v>
      </c>
      <c r="E34" s="57">
        <v>4</v>
      </c>
      <c r="F34" s="57">
        <v>5</v>
      </c>
      <c r="G34" s="57">
        <v>5</v>
      </c>
      <c r="H34" s="57">
        <v>5</v>
      </c>
      <c r="I34" s="57">
        <v>3</v>
      </c>
      <c r="J34" s="57">
        <v>3</v>
      </c>
      <c r="K34" s="57">
        <v>6</v>
      </c>
      <c r="L34" s="57">
        <v>3</v>
      </c>
      <c r="M34" s="57"/>
      <c r="N34" s="7">
        <f t="shared" si="1"/>
        <v>34.666666666666671</v>
      </c>
      <c r="O34" s="37"/>
    </row>
    <row r="35" spans="1:15" s="14" customFormat="1" ht="18" customHeight="1" x14ac:dyDescent="0.25">
      <c r="A35" s="15"/>
      <c r="B35" s="7">
        <v>33</v>
      </c>
      <c r="C35" s="57">
        <v>6</v>
      </c>
      <c r="D35" s="57">
        <v>6</v>
      </c>
      <c r="E35" s="57">
        <v>6</v>
      </c>
      <c r="F35" s="57">
        <v>5</v>
      </c>
      <c r="G35" s="57">
        <v>6</v>
      </c>
      <c r="H35" s="57">
        <v>5</v>
      </c>
      <c r="I35" s="57">
        <v>5</v>
      </c>
      <c r="J35" s="57">
        <v>6</v>
      </c>
      <c r="K35" s="57">
        <v>5</v>
      </c>
      <c r="L35" s="57">
        <v>3</v>
      </c>
      <c r="M35" s="57">
        <v>3</v>
      </c>
      <c r="N35" s="7">
        <f t="shared" si="1"/>
        <v>38</v>
      </c>
      <c r="O35" s="37"/>
    </row>
    <row r="36" spans="1:15" s="14" customFormat="1" ht="17.25" customHeight="1" x14ac:dyDescent="0.25">
      <c r="A36" s="15"/>
      <c r="B36" s="7">
        <v>34</v>
      </c>
      <c r="C36" s="57">
        <v>5</v>
      </c>
      <c r="D36" s="57">
        <v>4</v>
      </c>
      <c r="E36" s="57">
        <v>5</v>
      </c>
      <c r="F36" s="57">
        <v>4</v>
      </c>
      <c r="G36" s="57">
        <v>5</v>
      </c>
      <c r="H36" s="57">
        <v>5</v>
      </c>
      <c r="I36" s="57">
        <v>6</v>
      </c>
      <c r="J36" s="57">
        <v>6</v>
      </c>
      <c r="K36" s="57">
        <v>6</v>
      </c>
      <c r="L36" s="57">
        <v>3</v>
      </c>
      <c r="M36" s="57">
        <v>3</v>
      </c>
      <c r="N36" s="7">
        <f t="shared" si="1"/>
        <v>36.666666666666671</v>
      </c>
      <c r="O36" s="37"/>
    </row>
    <row r="37" spans="1:15" s="14" customFormat="1" ht="17.25" customHeight="1" x14ac:dyDescent="0.25">
      <c r="A37" s="15"/>
      <c r="B37" s="7">
        <v>35</v>
      </c>
      <c r="C37" s="57">
        <v>6</v>
      </c>
      <c r="D37" s="57">
        <v>4</v>
      </c>
      <c r="E37" s="57">
        <v>4</v>
      </c>
      <c r="F37" s="57">
        <v>4</v>
      </c>
      <c r="G37" s="57">
        <v>4</v>
      </c>
      <c r="H37" s="57">
        <v>5</v>
      </c>
      <c r="I37" s="57">
        <v>6</v>
      </c>
      <c r="J37" s="57">
        <v>5</v>
      </c>
      <c r="K37" s="57">
        <v>5</v>
      </c>
      <c r="L37" s="57">
        <v>3</v>
      </c>
      <c r="M37" s="57">
        <v>9</v>
      </c>
      <c r="N37" s="7">
        <f t="shared" si="1"/>
        <v>27.666666666666671</v>
      </c>
      <c r="O37" s="37"/>
    </row>
    <row r="38" spans="1:15" s="14" customFormat="1" x14ac:dyDescent="0.25">
      <c r="A38" s="15"/>
      <c r="B38" s="7">
        <v>36</v>
      </c>
      <c r="C38" s="57">
        <v>10</v>
      </c>
      <c r="D38" s="57">
        <v>9</v>
      </c>
      <c r="E38" s="57">
        <v>10</v>
      </c>
      <c r="F38" s="57">
        <v>8</v>
      </c>
      <c r="G38" s="57">
        <v>8</v>
      </c>
      <c r="H38" s="57">
        <v>9</v>
      </c>
      <c r="I38" s="57">
        <v>8</v>
      </c>
      <c r="J38" s="57">
        <v>10</v>
      </c>
      <c r="K38" s="57">
        <v>7</v>
      </c>
      <c r="L38" s="57">
        <v>4</v>
      </c>
      <c r="M38" s="57"/>
      <c r="N38" s="7">
        <f t="shared" si="1"/>
        <v>63.666666666666664</v>
      </c>
      <c r="O38" s="37">
        <v>1</v>
      </c>
    </row>
    <row r="39" spans="1:15" x14ac:dyDescent="0.25">
      <c r="J39" s="308"/>
    </row>
  </sheetData>
  <mergeCells count="12">
    <mergeCell ref="C8:E8"/>
    <mergeCell ref="H6:J6"/>
    <mergeCell ref="F6:F7"/>
    <mergeCell ref="G6:G7"/>
    <mergeCell ref="K6:K7"/>
    <mergeCell ref="N6:N7"/>
    <mergeCell ref="B6:B7"/>
    <mergeCell ref="O6:O7"/>
    <mergeCell ref="A6:A7"/>
    <mergeCell ref="C6:E6"/>
    <mergeCell ref="L6:L7"/>
    <mergeCell ref="M6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0"/>
  <sheetViews>
    <sheetView workbookViewId="0">
      <selection activeCell="F4" sqref="F4"/>
    </sheetView>
  </sheetViews>
  <sheetFormatPr defaultRowHeight="15" x14ac:dyDescent="0.25"/>
  <cols>
    <col min="1" max="11" width="4.42578125" customWidth="1"/>
    <col min="12" max="12" width="5.5703125" customWidth="1"/>
    <col min="13" max="14" width="5.42578125" customWidth="1"/>
    <col min="15" max="18" width="4.42578125" customWidth="1"/>
    <col min="19" max="19" width="8.28515625" bestFit="1" customWidth="1"/>
    <col min="20" max="24" width="4.42578125" customWidth="1"/>
    <col min="25" max="25" width="7.5703125" customWidth="1"/>
    <col min="26" max="35" width="4.42578125" customWidth="1"/>
    <col min="36" max="36" width="5.7109375" customWidth="1"/>
  </cols>
  <sheetData>
    <row r="2" spans="1:35" ht="21" x14ac:dyDescent="0.35">
      <c r="A2" s="175" t="s">
        <v>199</v>
      </c>
      <c r="D2" s="11"/>
    </row>
    <row r="4" spans="1:35" x14ac:dyDescent="0.25">
      <c r="A4" t="s">
        <v>201</v>
      </c>
    </row>
    <row r="6" spans="1:35" ht="99" customHeight="1" x14ac:dyDescent="0.25">
      <c r="A6" s="123" t="s">
        <v>1</v>
      </c>
      <c r="B6" s="126" t="s">
        <v>2</v>
      </c>
      <c r="C6" s="127"/>
      <c r="D6" s="128"/>
      <c r="E6" s="123" t="s">
        <v>125</v>
      </c>
      <c r="F6" s="123" t="s">
        <v>4</v>
      </c>
      <c r="G6" s="123" t="s">
        <v>126</v>
      </c>
      <c r="H6" s="129" t="s">
        <v>127</v>
      </c>
      <c r="I6" s="129"/>
      <c r="J6" s="129"/>
      <c r="K6" s="123" t="s">
        <v>129</v>
      </c>
      <c r="L6" s="129" t="s">
        <v>130</v>
      </c>
      <c r="M6" s="129"/>
      <c r="N6" s="129"/>
      <c r="O6" s="123" t="s">
        <v>134</v>
      </c>
      <c r="P6" s="123" t="s">
        <v>9</v>
      </c>
      <c r="Q6" s="123" t="s">
        <v>10</v>
      </c>
      <c r="R6" s="129" t="s">
        <v>12</v>
      </c>
      <c r="S6" s="129"/>
      <c r="T6" s="129" t="s">
        <v>11</v>
      </c>
      <c r="U6" s="129"/>
      <c r="V6" s="129"/>
      <c r="W6" s="126" t="s">
        <v>138</v>
      </c>
      <c r="X6" s="127"/>
      <c r="Y6" s="128"/>
      <c r="Z6" s="126" t="s">
        <v>83</v>
      </c>
      <c r="AA6" s="127"/>
      <c r="AB6" s="128"/>
      <c r="AC6" s="126" t="s">
        <v>35</v>
      </c>
      <c r="AD6" s="127"/>
      <c r="AE6" s="128"/>
      <c r="AF6" s="123" t="s">
        <v>64</v>
      </c>
      <c r="AG6" s="123" t="s">
        <v>23</v>
      </c>
      <c r="AH6" s="123" t="s">
        <v>24</v>
      </c>
      <c r="AI6" s="125"/>
    </row>
    <row r="7" spans="1:35" ht="90" customHeight="1" x14ac:dyDescent="0.25">
      <c r="A7" s="124"/>
      <c r="B7" s="39" t="s">
        <v>141</v>
      </c>
      <c r="C7" s="39" t="s">
        <v>161</v>
      </c>
      <c r="D7" s="39" t="s">
        <v>200</v>
      </c>
      <c r="E7" s="124"/>
      <c r="F7" s="124"/>
      <c r="G7" s="124"/>
      <c r="H7" s="39" t="s">
        <v>71</v>
      </c>
      <c r="I7" s="39" t="s">
        <v>128</v>
      </c>
      <c r="J7" s="39" t="s">
        <v>54</v>
      </c>
      <c r="K7" s="124"/>
      <c r="L7" s="39" t="s">
        <v>131</v>
      </c>
      <c r="M7" s="39" t="s">
        <v>132</v>
      </c>
      <c r="N7" s="39" t="s">
        <v>133</v>
      </c>
      <c r="O7" s="124"/>
      <c r="P7" s="124"/>
      <c r="Q7" s="124"/>
      <c r="R7" s="39" t="s">
        <v>135</v>
      </c>
      <c r="S7" s="39" t="s">
        <v>136</v>
      </c>
      <c r="T7" s="39" t="s">
        <v>60</v>
      </c>
      <c r="U7" s="39" t="s">
        <v>137</v>
      </c>
      <c r="V7" s="39" t="s">
        <v>70</v>
      </c>
      <c r="W7" s="39" t="s">
        <v>141</v>
      </c>
      <c r="X7" s="39" t="s">
        <v>161</v>
      </c>
      <c r="Y7" s="39" t="s">
        <v>200</v>
      </c>
      <c r="Z7" s="39" t="s">
        <v>141</v>
      </c>
      <c r="AA7" s="39" t="s">
        <v>161</v>
      </c>
      <c r="AB7" s="39" t="s">
        <v>200</v>
      </c>
      <c r="AC7" s="39" t="s">
        <v>141</v>
      </c>
      <c r="AD7" s="39" t="s">
        <v>161</v>
      </c>
      <c r="AE7" s="39" t="s">
        <v>200</v>
      </c>
      <c r="AF7" s="124"/>
      <c r="AG7" s="124"/>
      <c r="AH7" s="124"/>
      <c r="AI7" s="120"/>
    </row>
    <row r="8" spans="1:35" x14ac:dyDescent="0.25">
      <c r="A8" s="6"/>
      <c r="B8" s="12"/>
      <c r="C8" s="12"/>
      <c r="D8" s="6">
        <v>10</v>
      </c>
      <c r="E8" s="6">
        <v>5</v>
      </c>
      <c r="F8" s="6">
        <v>5</v>
      </c>
      <c r="G8" s="6">
        <v>5</v>
      </c>
      <c r="H8" s="6">
        <v>5</v>
      </c>
      <c r="I8" s="6">
        <v>5</v>
      </c>
      <c r="J8" s="6">
        <v>5</v>
      </c>
      <c r="K8" s="6">
        <v>5</v>
      </c>
      <c r="L8" s="6">
        <v>5</v>
      </c>
      <c r="M8" s="6">
        <v>5</v>
      </c>
      <c r="N8" s="6">
        <v>5</v>
      </c>
      <c r="O8" s="6">
        <v>5</v>
      </c>
      <c r="P8" s="6">
        <v>5</v>
      </c>
      <c r="Q8" s="6">
        <v>5</v>
      </c>
      <c r="R8" s="6">
        <v>5</v>
      </c>
      <c r="S8" s="6">
        <v>5</v>
      </c>
      <c r="T8" s="6">
        <v>5</v>
      </c>
      <c r="U8" s="6">
        <v>5</v>
      </c>
      <c r="V8" s="6">
        <v>5</v>
      </c>
      <c r="W8" s="12">
        <v>20</v>
      </c>
      <c r="X8" s="12"/>
      <c r="Y8" s="6">
        <v>20</v>
      </c>
      <c r="Z8" s="12"/>
      <c r="AA8" s="12"/>
      <c r="AB8" s="6">
        <v>20</v>
      </c>
      <c r="AC8" s="12"/>
      <c r="AD8" s="12"/>
      <c r="AE8" s="6">
        <v>10</v>
      </c>
      <c r="AF8" s="6">
        <v>5</v>
      </c>
      <c r="AG8" s="6">
        <v>5</v>
      </c>
      <c r="AH8" s="6">
        <v>160</v>
      </c>
      <c r="AI8" s="6"/>
    </row>
    <row r="9" spans="1:35" s="14" customFormat="1" x14ac:dyDescent="0.25">
      <c r="A9" s="7">
        <v>2</v>
      </c>
      <c r="B9" s="7">
        <v>9</v>
      </c>
      <c r="C9" s="7">
        <v>9</v>
      </c>
      <c r="D9" s="7">
        <v>9</v>
      </c>
      <c r="E9" s="7">
        <v>4</v>
      </c>
      <c r="F9" s="7">
        <v>4</v>
      </c>
      <c r="G9" s="7">
        <v>4</v>
      </c>
      <c r="H9" s="7">
        <v>3</v>
      </c>
      <c r="I9" s="7">
        <v>3</v>
      </c>
      <c r="J9" s="7">
        <v>3</v>
      </c>
      <c r="K9" s="7">
        <v>4</v>
      </c>
      <c r="L9" s="7">
        <v>4</v>
      </c>
      <c r="M9" s="7">
        <v>3</v>
      </c>
      <c r="N9" s="7">
        <v>3</v>
      </c>
      <c r="O9" s="7">
        <v>4</v>
      </c>
      <c r="P9" s="7">
        <v>4</v>
      </c>
      <c r="Q9" s="7">
        <v>4</v>
      </c>
      <c r="R9" s="7">
        <v>4</v>
      </c>
      <c r="S9" s="7">
        <v>3</v>
      </c>
      <c r="T9" s="7">
        <v>3</v>
      </c>
      <c r="U9" s="7">
        <v>4</v>
      </c>
      <c r="V9" s="7">
        <v>3</v>
      </c>
      <c r="W9" s="7">
        <v>15</v>
      </c>
      <c r="X9" s="7">
        <v>18</v>
      </c>
      <c r="Y9" s="7">
        <v>18</v>
      </c>
      <c r="Z9" s="7">
        <v>15</v>
      </c>
      <c r="AA9" s="7">
        <v>17</v>
      </c>
      <c r="AB9" s="7">
        <v>17</v>
      </c>
      <c r="AC9" s="7">
        <v>8</v>
      </c>
      <c r="AD9" s="7">
        <v>8</v>
      </c>
      <c r="AE9" s="7">
        <v>8</v>
      </c>
      <c r="AF9" s="7">
        <v>4</v>
      </c>
      <c r="AG9" s="7"/>
      <c r="AH9" s="7">
        <f>(B9+C9+D9)/3+E9+F9+G9+H9+I9+J9+K9+L9+M9+N9+O9+P9+Q9+R9+S9+T9+U9+V9+(W9+X9+Y9)/3+(Z9+AA9+AB9)/3+(AC9+AD9+AE9)/3+AF9-AG9</f>
        <v>118.33333333333333</v>
      </c>
      <c r="AI9" s="7">
        <v>1</v>
      </c>
    </row>
    <row r="10" spans="1:35" s="14" customFormat="1" x14ac:dyDescent="0.25">
      <c r="A10" s="7">
        <v>3</v>
      </c>
      <c r="B10" s="7">
        <v>8</v>
      </c>
      <c r="C10" s="7">
        <v>8</v>
      </c>
      <c r="D10" s="7">
        <v>8</v>
      </c>
      <c r="E10" s="7">
        <v>3</v>
      </c>
      <c r="F10" s="7">
        <v>3</v>
      </c>
      <c r="G10" s="7">
        <v>3</v>
      </c>
      <c r="H10" s="7">
        <v>2</v>
      </c>
      <c r="I10" s="7">
        <v>2</v>
      </c>
      <c r="J10" s="7">
        <v>3</v>
      </c>
      <c r="K10" s="7">
        <v>3</v>
      </c>
      <c r="L10" s="7">
        <v>4</v>
      </c>
      <c r="M10" s="7">
        <v>3</v>
      </c>
      <c r="N10" s="7">
        <v>4</v>
      </c>
      <c r="O10" s="7">
        <v>3</v>
      </c>
      <c r="P10" s="7">
        <v>4</v>
      </c>
      <c r="Q10" s="7">
        <v>4</v>
      </c>
      <c r="R10" s="7">
        <v>3</v>
      </c>
      <c r="S10" s="7">
        <v>3</v>
      </c>
      <c r="T10" s="7">
        <v>3</v>
      </c>
      <c r="U10" s="7">
        <v>2</v>
      </c>
      <c r="V10" s="7">
        <v>2</v>
      </c>
      <c r="W10" s="7">
        <v>16</v>
      </c>
      <c r="X10" s="7">
        <v>17</v>
      </c>
      <c r="Y10" s="7">
        <v>17</v>
      </c>
      <c r="Z10" s="7">
        <v>14</v>
      </c>
      <c r="AA10" s="7">
        <v>16</v>
      </c>
      <c r="AB10" s="7">
        <v>16</v>
      </c>
      <c r="AC10" s="7">
        <v>8</v>
      </c>
      <c r="AD10" s="7">
        <v>8</v>
      </c>
      <c r="AE10" s="7">
        <v>7</v>
      </c>
      <c r="AF10" s="7">
        <v>4</v>
      </c>
      <c r="AG10" s="7"/>
      <c r="AH10" s="7">
        <f t="shared" ref="AH10:AH11" si="0">(B10+C10+D10)/3+E10+F10+G10+H10+I10+J10+K10+L10+M10+N10+O10+P10+Q10+R10+S10+T10+U10+V10+(W10+X10+Y10)/3+(Z10+AA10+AB10)/3+(AC10+AD10+AE10)/3+AF10-AG10</f>
        <v>105.66666666666667</v>
      </c>
      <c r="AI10" s="7">
        <v>2</v>
      </c>
    </row>
    <row r="11" spans="1:35" s="14" customFormat="1" x14ac:dyDescent="0.25">
      <c r="A11" s="7">
        <v>4</v>
      </c>
      <c r="B11" s="7">
        <v>6</v>
      </c>
      <c r="C11" s="7">
        <v>6</v>
      </c>
      <c r="D11" s="7">
        <v>6</v>
      </c>
      <c r="E11" s="7">
        <v>2</v>
      </c>
      <c r="F11" s="7">
        <v>3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3</v>
      </c>
      <c r="M11" s="7">
        <v>3</v>
      </c>
      <c r="N11" s="7">
        <v>2</v>
      </c>
      <c r="O11" s="7">
        <v>3</v>
      </c>
      <c r="P11" s="7">
        <v>2</v>
      </c>
      <c r="Q11" s="7">
        <v>4</v>
      </c>
      <c r="R11" s="7">
        <v>3</v>
      </c>
      <c r="S11" s="7">
        <v>4</v>
      </c>
      <c r="T11" s="7">
        <v>3</v>
      </c>
      <c r="U11" s="7">
        <v>3</v>
      </c>
      <c r="V11" s="7">
        <v>3</v>
      </c>
      <c r="W11" s="7">
        <v>16</v>
      </c>
      <c r="X11" s="7">
        <v>16</v>
      </c>
      <c r="Y11" s="7">
        <v>16</v>
      </c>
      <c r="Z11" s="7">
        <v>13</v>
      </c>
      <c r="AA11" s="7">
        <v>14</v>
      </c>
      <c r="AB11" s="7">
        <v>15</v>
      </c>
      <c r="AC11" s="7">
        <v>8</v>
      </c>
      <c r="AD11" s="7">
        <v>8</v>
      </c>
      <c r="AE11" s="7">
        <v>6</v>
      </c>
      <c r="AF11" s="7">
        <v>3</v>
      </c>
      <c r="AG11" s="7"/>
      <c r="AH11" s="7">
        <f t="shared" si="0"/>
        <v>94.333333333333329</v>
      </c>
      <c r="AI11" s="7"/>
    </row>
    <row r="12" spans="1:35" s="14" customForma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14" customForma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s="14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8" spans="32:32" x14ac:dyDescent="0.25">
      <c r="AF18" t="s">
        <v>80</v>
      </c>
    </row>
    <row r="20" spans="32:32" x14ac:dyDescent="0.25">
      <c r="AF20" t="s">
        <v>81</v>
      </c>
    </row>
  </sheetData>
  <mergeCells count="20">
    <mergeCell ref="A6:A7"/>
    <mergeCell ref="Q6:Q7"/>
    <mergeCell ref="P6:P7"/>
    <mergeCell ref="O6:O7"/>
    <mergeCell ref="AF6:AF7"/>
    <mergeCell ref="B6:D6"/>
    <mergeCell ref="W6:Y6"/>
    <mergeCell ref="Z6:AB6"/>
    <mergeCell ref="AC6:AE6"/>
    <mergeCell ref="H6:J6"/>
    <mergeCell ref="L6:N6"/>
    <mergeCell ref="R6:S6"/>
    <mergeCell ref="T6:V6"/>
    <mergeCell ref="AG6:AG7"/>
    <mergeCell ref="AH6:AH7"/>
    <mergeCell ref="AI6:AI7"/>
    <mergeCell ref="K6:K7"/>
    <mergeCell ref="E6:E7"/>
    <mergeCell ref="F6:F7"/>
    <mergeCell ref="G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workbookViewId="0">
      <selection activeCell="P6" sqref="P6"/>
    </sheetView>
  </sheetViews>
  <sheetFormatPr defaultRowHeight="15" x14ac:dyDescent="0.25"/>
  <cols>
    <col min="1" max="1" width="7.140625" customWidth="1"/>
    <col min="2" max="2" width="9.5703125" customWidth="1"/>
    <col min="3" max="3" width="10.42578125" customWidth="1"/>
    <col min="4" max="4" width="9" customWidth="1"/>
    <col min="5" max="5" width="9.5703125" customWidth="1"/>
    <col min="6" max="6" width="7.140625" customWidth="1"/>
    <col min="7" max="7" width="7.5703125" customWidth="1"/>
    <col min="8" max="8" width="9.7109375" customWidth="1"/>
    <col min="9" max="9" width="7.140625" customWidth="1"/>
    <col min="10" max="10" width="6.7109375" customWidth="1"/>
    <col min="11" max="11" width="7.28515625" customWidth="1"/>
  </cols>
  <sheetData>
    <row r="2" spans="1:20" ht="21" x14ac:dyDescent="0.35">
      <c r="A2" s="175" t="s">
        <v>169</v>
      </c>
      <c r="B2" s="10"/>
    </row>
    <row r="3" spans="1:20" ht="18" x14ac:dyDescent="0.25">
      <c r="B3" s="10"/>
    </row>
    <row r="4" spans="1:20" ht="18" x14ac:dyDescent="0.25">
      <c r="A4" t="s">
        <v>202</v>
      </c>
      <c r="B4" s="10"/>
    </row>
    <row r="6" spans="1:20" ht="120.75" thickBot="1" x14ac:dyDescent="0.3">
      <c r="A6" s="6" t="s">
        <v>1</v>
      </c>
      <c r="B6" s="6" t="s">
        <v>2</v>
      </c>
      <c r="C6" s="6" t="s">
        <v>35</v>
      </c>
      <c r="D6" s="6" t="s">
        <v>82</v>
      </c>
      <c r="E6" s="6" t="s">
        <v>83</v>
      </c>
      <c r="F6" s="6" t="s">
        <v>39</v>
      </c>
      <c r="G6" s="6" t="s">
        <v>22</v>
      </c>
      <c r="H6" s="6" t="s">
        <v>84</v>
      </c>
      <c r="I6" s="6" t="s">
        <v>23</v>
      </c>
      <c r="J6" s="6" t="s">
        <v>24</v>
      </c>
      <c r="K6" s="6"/>
    </row>
    <row r="7" spans="1:20" x14ac:dyDescent="0.25">
      <c r="A7" s="6"/>
      <c r="B7" s="6">
        <v>10</v>
      </c>
      <c r="C7" s="6">
        <v>20</v>
      </c>
      <c r="D7" s="6">
        <v>20</v>
      </c>
      <c r="E7" s="6">
        <v>20</v>
      </c>
      <c r="F7" s="6">
        <v>10</v>
      </c>
      <c r="G7" s="6">
        <v>10</v>
      </c>
      <c r="H7" s="6">
        <v>20</v>
      </c>
      <c r="I7" s="6">
        <v>5</v>
      </c>
      <c r="J7" s="6">
        <v>110</v>
      </c>
      <c r="K7" s="6"/>
      <c r="M7" s="137" t="s">
        <v>1</v>
      </c>
      <c r="N7" s="130" t="s">
        <v>144</v>
      </c>
      <c r="O7" s="131"/>
      <c r="P7" s="132"/>
      <c r="Q7" s="135" t="s">
        <v>24</v>
      </c>
      <c r="R7" s="133" t="s">
        <v>146</v>
      </c>
    </row>
    <row r="8" spans="1:2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138"/>
      <c r="N8" s="98" t="s">
        <v>145</v>
      </c>
      <c r="O8" s="98" t="s">
        <v>141</v>
      </c>
      <c r="P8" s="98" t="s">
        <v>139</v>
      </c>
      <c r="Q8" s="136"/>
      <c r="R8" s="134"/>
    </row>
    <row r="9" spans="1:20" ht="18.75" customHeight="1" x14ac:dyDescent="0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s="92"/>
      <c r="N9" s="18"/>
      <c r="O9" s="18"/>
      <c r="P9" s="18"/>
      <c r="Q9" s="18">
        <f>(N9+O9+P9)/3</f>
        <v>0</v>
      </c>
      <c r="R9" s="93"/>
      <c r="S9" s="16"/>
      <c r="T9" s="16"/>
    </row>
    <row r="10" spans="1:20" ht="14.45" x14ac:dyDescent="0.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94">
        <v>1</v>
      </c>
      <c r="N10" s="37">
        <v>29</v>
      </c>
      <c r="O10" s="37">
        <v>29</v>
      </c>
      <c r="P10" s="37">
        <v>29</v>
      </c>
      <c r="Q10" s="37">
        <f t="shared" ref="Q10:Q14" si="0">(N10+O10+P10)/3</f>
        <v>29</v>
      </c>
      <c r="R10" s="82">
        <v>2</v>
      </c>
      <c r="S10" s="16"/>
      <c r="T10" s="16"/>
    </row>
    <row r="11" spans="1:20" ht="14.45" x14ac:dyDescent="0.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M11" s="94">
        <v>2</v>
      </c>
      <c r="N11" s="37">
        <v>21</v>
      </c>
      <c r="O11" s="37">
        <v>21</v>
      </c>
      <c r="P11" s="37">
        <v>21</v>
      </c>
      <c r="Q11" s="37">
        <f t="shared" si="0"/>
        <v>21</v>
      </c>
      <c r="R11" s="82"/>
      <c r="S11" s="16"/>
      <c r="T11" s="16"/>
    </row>
    <row r="12" spans="1:20" ht="14.45" x14ac:dyDescent="0.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M12" s="94">
        <v>3</v>
      </c>
      <c r="N12" s="37">
        <v>28</v>
      </c>
      <c r="O12" s="37">
        <v>28</v>
      </c>
      <c r="P12" s="37">
        <v>28</v>
      </c>
      <c r="Q12" s="37">
        <f t="shared" si="0"/>
        <v>28</v>
      </c>
      <c r="R12" s="82">
        <v>3</v>
      </c>
      <c r="S12" s="16"/>
      <c r="T12" s="16"/>
    </row>
    <row r="13" spans="1:20" ht="14.45" x14ac:dyDescent="0.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M13" s="94">
        <v>4</v>
      </c>
      <c r="N13" s="37">
        <v>23</v>
      </c>
      <c r="O13" s="37">
        <v>22</v>
      </c>
      <c r="P13" s="37">
        <v>23</v>
      </c>
      <c r="Q13" s="37">
        <f t="shared" si="0"/>
        <v>22.666666666666668</v>
      </c>
      <c r="R13" s="82"/>
      <c r="S13" s="16"/>
      <c r="T13" s="16"/>
    </row>
    <row r="14" spans="1:20" ht="14.45" x14ac:dyDescent="0.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M14" s="94">
        <v>5</v>
      </c>
      <c r="N14" s="37">
        <v>30</v>
      </c>
      <c r="O14" s="37">
        <v>30</v>
      </c>
      <c r="P14" s="37">
        <v>30</v>
      </c>
      <c r="Q14" s="37">
        <f t="shared" si="0"/>
        <v>30</v>
      </c>
      <c r="R14" s="82">
        <v>1</v>
      </c>
      <c r="S14" s="16"/>
      <c r="T14" s="16"/>
    </row>
    <row r="15" spans="1:20" ht="14.45" x14ac:dyDescent="0.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M15" s="94"/>
      <c r="N15" s="37"/>
      <c r="O15" s="37"/>
      <c r="P15" s="37"/>
      <c r="Q15" s="37"/>
      <c r="R15" s="82"/>
      <c r="S15" s="16"/>
      <c r="T15" s="16"/>
    </row>
    <row r="16" spans="1:20" ht="14.45" x14ac:dyDescent="0.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s="92"/>
      <c r="N16" s="18"/>
      <c r="O16" s="18"/>
      <c r="P16" s="18"/>
      <c r="Q16" s="18"/>
      <c r="R16" s="93"/>
      <c r="S16" s="16"/>
      <c r="T16" s="16"/>
    </row>
    <row r="17" spans="1:20" ht="14.65" thickBot="1" x14ac:dyDescent="0.5500000000000000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M17" s="95"/>
      <c r="N17" s="96"/>
      <c r="O17" s="96"/>
      <c r="P17" s="96"/>
      <c r="Q17" s="96"/>
      <c r="R17" s="97"/>
      <c r="S17" s="16"/>
      <c r="T17" s="16"/>
    </row>
    <row r="18" spans="1:20" ht="14.45" x14ac:dyDescent="0.5">
      <c r="M18" s="16"/>
      <c r="N18" s="16"/>
      <c r="O18" s="16"/>
      <c r="P18" s="16"/>
      <c r="Q18" s="16"/>
      <c r="R18" s="16"/>
      <c r="S18" s="16"/>
      <c r="T18" s="16"/>
    </row>
    <row r="19" spans="1:20" ht="14.45" x14ac:dyDescent="0.5">
      <c r="M19" s="16"/>
      <c r="N19" s="16"/>
      <c r="O19" s="16"/>
      <c r="P19" s="16"/>
      <c r="Q19" s="16"/>
      <c r="R19" s="16"/>
      <c r="S19" s="16"/>
      <c r="T19" s="16"/>
    </row>
    <row r="20" spans="1:20" ht="14.45" x14ac:dyDescent="0.5">
      <c r="M20" s="16"/>
      <c r="N20" s="16"/>
      <c r="O20" s="16"/>
      <c r="P20" s="16"/>
      <c r="Q20" s="16"/>
      <c r="R20" s="16"/>
      <c r="S20" s="16"/>
      <c r="T20" s="16"/>
    </row>
    <row r="21" spans="1:20" ht="14.45" x14ac:dyDescent="0.5">
      <c r="M21" s="16"/>
      <c r="N21" s="16"/>
      <c r="O21" s="16"/>
      <c r="P21" s="16"/>
      <c r="Q21" s="16"/>
      <c r="R21" s="16"/>
      <c r="S21" s="16"/>
      <c r="T21" s="16"/>
    </row>
    <row r="22" spans="1:20" x14ac:dyDescent="0.25"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M24" s="16"/>
      <c r="N24" s="16"/>
      <c r="O24" s="16"/>
      <c r="P24" s="16"/>
      <c r="Q24" s="16"/>
      <c r="R24" s="16"/>
      <c r="S24" s="16"/>
      <c r="T24" s="16"/>
    </row>
    <row r="25" spans="1:20" x14ac:dyDescent="0.25">
      <c r="M25" s="16"/>
      <c r="N25" s="16"/>
      <c r="O25" s="16"/>
      <c r="P25" s="16"/>
      <c r="Q25" s="16"/>
      <c r="R25" s="16"/>
      <c r="S25" s="16"/>
      <c r="T25" s="16"/>
    </row>
    <row r="26" spans="1:20" x14ac:dyDescent="0.25">
      <c r="M26" s="16"/>
      <c r="N26" s="16"/>
      <c r="O26" s="16"/>
      <c r="P26" s="16"/>
      <c r="Q26" s="16"/>
      <c r="R26" s="16"/>
      <c r="S26" s="16"/>
      <c r="T26" s="16"/>
    </row>
    <row r="27" spans="1:20" x14ac:dyDescent="0.25">
      <c r="M27" s="16"/>
      <c r="N27" s="16"/>
      <c r="O27" s="16"/>
      <c r="P27" s="16"/>
      <c r="Q27" s="16"/>
      <c r="R27" s="16"/>
      <c r="S27" s="16"/>
      <c r="T27" s="16"/>
    </row>
    <row r="28" spans="1:20" x14ac:dyDescent="0.25">
      <c r="M28" s="16"/>
      <c r="N28" s="16"/>
      <c r="O28" s="16"/>
      <c r="P28" s="16"/>
      <c r="Q28" s="16"/>
      <c r="R28" s="16"/>
      <c r="S28" s="16"/>
      <c r="T28" s="16"/>
    </row>
    <row r="29" spans="1:20" x14ac:dyDescent="0.25">
      <c r="M29" s="16"/>
      <c r="N29" s="16"/>
      <c r="O29" s="16"/>
      <c r="P29" s="16"/>
      <c r="Q29" s="16"/>
      <c r="R29" s="16"/>
      <c r="S29" s="16"/>
      <c r="T29" s="16"/>
    </row>
    <row r="30" spans="1:20" x14ac:dyDescent="0.25">
      <c r="M30" s="16"/>
      <c r="N30" s="16"/>
      <c r="O30" s="16"/>
      <c r="P30" s="16"/>
      <c r="Q30" s="16"/>
      <c r="R30" s="16"/>
      <c r="S30" s="16"/>
      <c r="T30" s="16"/>
    </row>
  </sheetData>
  <mergeCells count="4">
    <mergeCell ref="N7:P7"/>
    <mergeCell ref="R7:R8"/>
    <mergeCell ref="Q7:Q8"/>
    <mergeCell ref="M7:M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opLeftCell="A4" workbookViewId="0">
      <selection activeCell="P19" sqref="P19"/>
    </sheetView>
  </sheetViews>
  <sheetFormatPr defaultRowHeight="15" x14ac:dyDescent="0.25"/>
  <cols>
    <col min="3" max="3" width="11" customWidth="1"/>
    <col min="4" max="4" width="11.140625" customWidth="1"/>
  </cols>
  <sheetData>
    <row r="2" spans="1:17" ht="21" x14ac:dyDescent="0.35">
      <c r="A2" s="175" t="s">
        <v>203</v>
      </c>
      <c r="D2" s="10"/>
    </row>
    <row r="3" spans="1:17" ht="15.75" customHeight="1" x14ac:dyDescent="0.35">
      <c r="A3" s="175"/>
      <c r="D3" s="10"/>
    </row>
    <row r="4" spans="1:17" ht="16.5" customHeight="1" x14ac:dyDescent="0.25">
      <c r="A4" s="176" t="s">
        <v>205</v>
      </c>
      <c r="D4" s="10"/>
    </row>
    <row r="6" spans="1:17" ht="75" x14ac:dyDescent="0.25">
      <c r="A6" s="6" t="s">
        <v>1</v>
      </c>
      <c r="B6" s="126" t="s">
        <v>2</v>
      </c>
      <c r="C6" s="127"/>
      <c r="D6" s="128"/>
      <c r="E6" s="6" t="s">
        <v>70</v>
      </c>
      <c r="F6" s="6" t="s">
        <v>4</v>
      </c>
      <c r="G6" s="6" t="s">
        <v>85</v>
      </c>
      <c r="H6" s="6" t="s">
        <v>86</v>
      </c>
      <c r="I6" s="6" t="s">
        <v>87</v>
      </c>
      <c r="J6" s="6" t="s">
        <v>88</v>
      </c>
      <c r="K6" s="6" t="s">
        <v>89</v>
      </c>
      <c r="L6" s="6" t="s">
        <v>90</v>
      </c>
      <c r="M6" s="6" t="s">
        <v>10</v>
      </c>
      <c r="N6" s="6" t="s">
        <v>91</v>
      </c>
      <c r="O6" s="6" t="s">
        <v>23</v>
      </c>
      <c r="P6" s="6" t="s">
        <v>24</v>
      </c>
      <c r="Q6" s="6"/>
    </row>
    <row r="7" spans="1:17" x14ac:dyDescent="0.25">
      <c r="A7" s="6"/>
      <c r="B7" s="126">
        <v>10</v>
      </c>
      <c r="C7" s="127"/>
      <c r="D7" s="128"/>
      <c r="E7" s="6">
        <v>5</v>
      </c>
      <c r="F7" s="6">
        <v>10</v>
      </c>
      <c r="G7" s="6">
        <v>5</v>
      </c>
      <c r="H7" s="6">
        <v>10</v>
      </c>
      <c r="I7" s="6">
        <v>10</v>
      </c>
      <c r="J7" s="6">
        <v>15</v>
      </c>
      <c r="K7" s="6">
        <v>5</v>
      </c>
      <c r="L7" s="6">
        <v>5</v>
      </c>
      <c r="M7" s="6">
        <v>5</v>
      </c>
      <c r="N7" s="6">
        <v>15</v>
      </c>
      <c r="O7" s="6"/>
      <c r="P7" s="6">
        <v>95</v>
      </c>
      <c r="Q7" s="6"/>
    </row>
    <row r="8" spans="1:17" ht="30" x14ac:dyDescent="0.25">
      <c r="A8" s="12"/>
      <c r="B8" s="24" t="s">
        <v>154</v>
      </c>
      <c r="C8" s="24" t="s">
        <v>173</v>
      </c>
      <c r="D8" s="24" t="s">
        <v>184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s="14" customFormat="1" x14ac:dyDescent="0.25">
      <c r="A9" s="7">
        <v>1</v>
      </c>
      <c r="B9" s="7">
        <v>9</v>
      </c>
      <c r="C9" s="7">
        <v>8</v>
      </c>
      <c r="D9" s="7">
        <v>7</v>
      </c>
      <c r="E9" s="7">
        <v>3</v>
      </c>
      <c r="F9" s="7">
        <v>8</v>
      </c>
      <c r="G9" s="7">
        <v>4</v>
      </c>
      <c r="H9" s="7">
        <v>6</v>
      </c>
      <c r="I9" s="7">
        <v>8</v>
      </c>
      <c r="J9" s="7">
        <v>13</v>
      </c>
      <c r="K9" s="7">
        <v>4</v>
      </c>
      <c r="L9" s="7">
        <v>3</v>
      </c>
      <c r="M9" s="7">
        <v>4</v>
      </c>
      <c r="N9" s="7">
        <v>12</v>
      </c>
      <c r="O9" s="7"/>
      <c r="P9" s="7">
        <f>(B9+C9+D9)/3+E9+F9+G9+H9+I9+J9+K9+L9+M9+N9-O9</f>
        <v>73</v>
      </c>
      <c r="Q9" s="7">
        <v>2</v>
      </c>
    </row>
    <row r="10" spans="1:17" s="14" customFormat="1" x14ac:dyDescent="0.25">
      <c r="A10" s="7">
        <v>2</v>
      </c>
      <c r="B10" s="7">
        <v>8</v>
      </c>
      <c r="C10" s="7">
        <v>9</v>
      </c>
      <c r="D10" s="7">
        <v>8</v>
      </c>
      <c r="E10" s="7">
        <v>4</v>
      </c>
      <c r="F10" s="7">
        <v>8</v>
      </c>
      <c r="G10" s="7">
        <v>5</v>
      </c>
      <c r="H10" s="7">
        <v>8</v>
      </c>
      <c r="I10" s="7">
        <v>9</v>
      </c>
      <c r="J10" s="7">
        <v>14</v>
      </c>
      <c r="K10" s="7">
        <v>5</v>
      </c>
      <c r="L10" s="7">
        <v>4</v>
      </c>
      <c r="M10" s="7">
        <v>4</v>
      </c>
      <c r="N10" s="7">
        <v>11</v>
      </c>
      <c r="O10" s="7"/>
      <c r="P10" s="7">
        <f t="shared" ref="P10:P13" si="0">(B10+C10+D10)/3+E10+F10+G10+H10+I10+J10+K10+L10+M10+N10-O10</f>
        <v>80.333333333333343</v>
      </c>
      <c r="Q10" s="7">
        <v>1</v>
      </c>
    </row>
    <row r="11" spans="1:17" s="14" customFormat="1" x14ac:dyDescent="0.25">
      <c r="A11" s="7">
        <v>3</v>
      </c>
      <c r="B11" s="7">
        <v>4</v>
      </c>
      <c r="C11" s="7">
        <v>5</v>
      </c>
      <c r="D11" s="7">
        <v>4</v>
      </c>
      <c r="E11" s="7">
        <v>1</v>
      </c>
      <c r="F11" s="7">
        <v>6</v>
      </c>
      <c r="G11" s="7">
        <v>2</v>
      </c>
      <c r="H11" s="7">
        <v>4</v>
      </c>
      <c r="I11" s="7">
        <v>6</v>
      </c>
      <c r="J11" s="7">
        <v>11</v>
      </c>
      <c r="K11" s="7">
        <v>4</v>
      </c>
      <c r="L11" s="7">
        <v>3</v>
      </c>
      <c r="M11" s="7">
        <v>3</v>
      </c>
      <c r="N11" s="7">
        <v>6</v>
      </c>
      <c r="O11" s="7"/>
      <c r="P11" s="7">
        <f t="shared" si="0"/>
        <v>50.333333333333329</v>
      </c>
      <c r="Q11" s="7"/>
    </row>
    <row r="12" spans="1:17" s="14" customFormat="1" x14ac:dyDescent="0.25">
      <c r="A12" s="7">
        <v>4</v>
      </c>
      <c r="B12" s="7">
        <v>5</v>
      </c>
      <c r="C12" s="7">
        <v>5</v>
      </c>
      <c r="D12" s="7">
        <v>5</v>
      </c>
      <c r="E12" s="7">
        <v>3</v>
      </c>
      <c r="F12" s="7">
        <v>6</v>
      </c>
      <c r="G12" s="7">
        <v>2</v>
      </c>
      <c r="H12" s="7">
        <v>5</v>
      </c>
      <c r="I12" s="7">
        <v>4</v>
      </c>
      <c r="J12" s="7">
        <v>11</v>
      </c>
      <c r="K12" s="7">
        <v>3</v>
      </c>
      <c r="L12" s="7">
        <v>3</v>
      </c>
      <c r="M12" s="7">
        <v>3</v>
      </c>
      <c r="N12" s="7">
        <v>8</v>
      </c>
      <c r="O12" s="7"/>
      <c r="P12" s="7">
        <f t="shared" si="0"/>
        <v>53</v>
      </c>
      <c r="Q12" s="7"/>
    </row>
    <row r="13" spans="1:17" s="14" customFormat="1" x14ac:dyDescent="0.25">
      <c r="A13" s="7">
        <v>5</v>
      </c>
      <c r="B13" s="7">
        <v>5</v>
      </c>
      <c r="C13" s="7">
        <v>4</v>
      </c>
      <c r="D13" s="7">
        <v>4</v>
      </c>
      <c r="E13" s="7">
        <v>1</v>
      </c>
      <c r="F13" s="7">
        <v>6</v>
      </c>
      <c r="G13" s="7">
        <v>2</v>
      </c>
      <c r="H13" s="7">
        <v>2</v>
      </c>
      <c r="I13" s="7">
        <v>2</v>
      </c>
      <c r="J13" s="7">
        <v>11</v>
      </c>
      <c r="K13" s="7">
        <v>1</v>
      </c>
      <c r="L13" s="7">
        <v>3</v>
      </c>
      <c r="M13" s="7">
        <v>3</v>
      </c>
      <c r="N13" s="7">
        <v>6</v>
      </c>
      <c r="O13" s="7"/>
      <c r="P13" s="7">
        <f t="shared" si="0"/>
        <v>41.333333333333329</v>
      </c>
      <c r="Q13" s="7"/>
    </row>
    <row r="14" spans="1:17" s="14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6"/>
      <c r="B15" s="12"/>
      <c r="C15" s="1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</sheetData>
  <mergeCells count="2">
    <mergeCell ref="B6:D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КМА-Ф</vt:lpstr>
      <vt:lpstr>КМГ-Ф</vt:lpstr>
      <vt:lpstr>СМА-Ф</vt:lpstr>
      <vt:lpstr>СМГ-Ф</vt:lpstr>
      <vt:lpstr>СжМ</vt:lpstr>
      <vt:lpstr>СММ</vt:lpstr>
      <vt:lpstr>Миндаль+ДФ</vt:lpstr>
      <vt:lpstr>ХРна поле</vt:lpstr>
      <vt:lpstr>СТИЛЕТ</vt:lpstr>
      <vt:lpstr>ГРАДИЕНТ</vt:lpstr>
      <vt:lpstr>АПАР. МАН.</vt:lpstr>
      <vt:lpstr>Soak-Of</vt:lpstr>
      <vt:lpstr>КДГЛ</vt:lpstr>
      <vt:lpstr>КОМБИ</vt:lpstr>
      <vt:lpstr>Рекорд</vt:lpstr>
      <vt:lpstr>АЭРОполе</vt:lpstr>
      <vt:lpstr>СПГ-Л</vt:lpstr>
      <vt:lpstr>MIX</vt:lpstr>
      <vt:lpstr>ХРкор</vt:lpstr>
      <vt:lpstr>РОСП пл кор</vt:lpstr>
      <vt:lpstr>Постер кор</vt:lpstr>
      <vt:lpstr>Постер insta</vt:lpstr>
      <vt:lpstr>Постер Своб</vt:lpstr>
      <vt:lpstr>АЭРО кор</vt:lpstr>
      <vt:lpstr>ДЕКОР пр</vt:lpstr>
      <vt:lpstr>3-D</vt:lpstr>
      <vt:lpstr>МАНЕКЕН-рука</vt:lpstr>
      <vt:lpstr>Салонная Лепка</vt:lpstr>
      <vt:lpstr>Гелев Диз 5типсов</vt:lpstr>
      <vt:lpstr>Инкруст</vt:lpstr>
      <vt:lpstr>Пед. типсы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2019-04-01T12:25:28Z</dcterms:modified>
</cp:coreProperties>
</file>