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390"/>
  </bookViews>
  <sheets>
    <sheet name="КМ-Ф" sheetId="1" r:id="rId1"/>
    <sheet name="СМ-Ф" sheetId="3" r:id="rId2"/>
    <sheet name="СжМ" sheetId="5" r:id="rId3"/>
    <sheet name="СММ" sheetId="6" r:id="rId4"/>
    <sheet name="Миндаль+ДФ" sheetId="7" r:id="rId5"/>
    <sheet name="Лист6" sheetId="37" r:id="rId6"/>
    <sheet name="ХРна поле" sheetId="8" r:id="rId7"/>
    <sheet name="СТИЛЕТ" sheetId="9" r:id="rId8"/>
    <sheet name="ГРАДИЕНТ" sheetId="10" r:id="rId9"/>
    <sheet name="АПАР. МАН." sheetId="11" r:id="rId10"/>
    <sheet name="Soak-Of" sheetId="12" r:id="rId11"/>
    <sheet name="КДГЛ" sheetId="13" r:id="rId12"/>
    <sheet name="Лист5" sheetId="36" r:id="rId13"/>
    <sheet name="КОМБИ" sheetId="14" r:id="rId14"/>
    <sheet name="Рекорд" sheetId="15" r:id="rId15"/>
    <sheet name="АЭРОполе" sheetId="16" r:id="rId16"/>
    <sheet name="Лист8" sheetId="39" r:id="rId17"/>
    <sheet name="Лист9" sheetId="40" r:id="rId18"/>
    <sheet name="СПГ-Л" sheetId="17" r:id="rId19"/>
    <sheet name="Лист3" sheetId="34" r:id="rId20"/>
    <sheet name="Лист4" sheetId="35" r:id="rId21"/>
    <sheet name="MIX" sheetId="18" r:id="rId22"/>
    <sheet name="ХРкор" sheetId="19" r:id="rId23"/>
    <sheet name="РОСП пл кор" sheetId="20" r:id="rId24"/>
    <sheet name="Постер кор" sheetId="21" r:id="rId25"/>
    <sheet name="Постер дл н" sheetId="22" r:id="rId26"/>
    <sheet name="Постер Своб" sheetId="23" r:id="rId27"/>
    <sheet name="АЭРО кор" sheetId="24" r:id="rId28"/>
    <sheet name="ДЕКОР пр" sheetId="25" r:id="rId29"/>
    <sheet name="3-D" sheetId="26" r:id="rId30"/>
    <sheet name="МАНЕКЕН-рука" sheetId="27" r:id="rId31"/>
    <sheet name="Салонная Лепка" sheetId="28" r:id="rId32"/>
    <sheet name="Лист7" sheetId="38" r:id="rId33"/>
    <sheet name="Гелев Диз 5типсов" sheetId="29" r:id="rId34"/>
    <sheet name="Инкруст" sheetId="30" r:id="rId35"/>
    <sheet name="Пед. типсы" sheetId="31" r:id="rId36"/>
    <sheet name="Лист2" sheetId="33" r:id="rId37"/>
  </sheets>
  <calcPr calcId="152511"/>
</workbook>
</file>

<file path=xl/calcChain.xml><?xml version="1.0" encoding="utf-8"?>
<calcChain xmlns="http://schemas.openxmlformats.org/spreadsheetml/2006/main">
  <c r="F15" i="22" l="1"/>
  <c r="E11" i="23"/>
  <c r="E9" i="23"/>
  <c r="AC16" i="7"/>
  <c r="AC13" i="7"/>
  <c r="AC14" i="7"/>
  <c r="AC9" i="7"/>
  <c r="AC8" i="7"/>
  <c r="AC7" i="7"/>
  <c r="N6" i="6" l="1"/>
  <c r="O6" i="11"/>
  <c r="AB13" i="1" l="1"/>
  <c r="AB14" i="1"/>
  <c r="AB15" i="1"/>
  <c r="AB16" i="1"/>
  <c r="AB17" i="1"/>
  <c r="AB18" i="1"/>
  <c r="BG8" i="9" l="1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7" i="9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AB8" i="1"/>
  <c r="W22" i="13"/>
  <c r="M24" i="14"/>
  <c r="M25" i="14"/>
  <c r="M26" i="14"/>
  <c r="M27" i="14"/>
  <c r="M28" i="14"/>
  <c r="M29" i="14"/>
  <c r="M30" i="14"/>
  <c r="M31" i="14"/>
  <c r="U9" i="8"/>
  <c r="U12" i="19"/>
  <c r="U13" i="19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F14" i="22"/>
  <c r="F13" i="22"/>
  <c r="F12" i="22"/>
  <c r="F11" i="22"/>
  <c r="F10" i="22"/>
  <c r="H11" i="21"/>
  <c r="H12" i="21"/>
  <c r="H13" i="21"/>
  <c r="H14" i="21"/>
  <c r="H10" i="21"/>
  <c r="E10" i="23"/>
  <c r="E12" i="23"/>
  <c r="E13" i="23"/>
  <c r="E14" i="23"/>
  <c r="E15" i="23"/>
  <c r="E16" i="23"/>
  <c r="E17" i="23"/>
  <c r="E18" i="23"/>
  <c r="E19" i="23"/>
  <c r="AB12" i="1"/>
  <c r="R26" i="17"/>
  <c r="R25" i="17"/>
  <c r="R24" i="17"/>
  <c r="R36" i="5"/>
  <c r="R37" i="5"/>
  <c r="R38" i="5"/>
  <c r="R39" i="5"/>
  <c r="R40" i="5"/>
  <c r="R41" i="5"/>
  <c r="R42" i="5"/>
  <c r="R43" i="5"/>
  <c r="R44" i="5"/>
  <c r="R45" i="5"/>
  <c r="R35" i="5" l="1"/>
  <c r="R7" i="5"/>
  <c r="R31" i="5"/>
  <c r="R32" i="5"/>
  <c r="R33" i="5"/>
  <c r="R34" i="5"/>
  <c r="U25" i="31"/>
  <c r="U6" i="16"/>
  <c r="U7" i="16"/>
  <c r="U8" i="16"/>
  <c r="U9" i="16"/>
  <c r="U5" i="16"/>
  <c r="AC10" i="7"/>
  <c r="AC11" i="7"/>
  <c r="AC12" i="7"/>
  <c r="AC15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M8" i="15"/>
  <c r="AM9" i="15"/>
  <c r="AM10" i="15"/>
  <c r="AM11" i="15"/>
  <c r="AM12" i="15"/>
  <c r="AM13" i="15"/>
  <c r="AM14" i="15"/>
  <c r="AM15" i="15"/>
  <c r="AM16" i="15"/>
  <c r="AM7" i="1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T22" i="30"/>
  <c r="T23" i="30"/>
  <c r="N30" i="6"/>
  <c r="N31" i="6"/>
  <c r="N32" i="6"/>
  <c r="N33" i="6"/>
  <c r="N27" i="6"/>
  <c r="N28" i="6"/>
  <c r="N29" i="6"/>
  <c r="U29" i="8" l="1"/>
  <c r="U28" i="8"/>
  <c r="U27" i="8"/>
  <c r="U26" i="8"/>
  <c r="U25" i="8"/>
  <c r="U24" i="8"/>
  <c r="U22" i="8"/>
  <c r="U21" i="8"/>
  <c r="U20" i="8"/>
  <c r="U19" i="8"/>
  <c r="U18" i="8"/>
  <c r="U17" i="8"/>
  <c r="U16" i="8"/>
  <c r="U15" i="8"/>
  <c r="U8" i="8"/>
  <c r="U14" i="8"/>
  <c r="U13" i="8"/>
  <c r="U12" i="8"/>
  <c r="U11" i="8"/>
  <c r="U10" i="8"/>
  <c r="W23" i="13"/>
  <c r="W24" i="13"/>
  <c r="W25" i="13"/>
  <c r="W26" i="13"/>
  <c r="W27" i="13"/>
  <c r="W28" i="13"/>
  <c r="W29" i="13"/>
  <c r="W30" i="13"/>
  <c r="W31" i="13"/>
  <c r="W32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7" i="12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8" i="14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6" i="28"/>
  <c r="U5" i="28"/>
  <c r="W17" i="13"/>
  <c r="W18" i="13"/>
  <c r="W19" i="13"/>
  <c r="W20" i="13"/>
  <c r="W21" i="13"/>
  <c r="W33" i="13"/>
  <c r="W34" i="13"/>
  <c r="W16" i="13"/>
  <c r="W15" i="13"/>
  <c r="W14" i="13"/>
  <c r="W13" i="13"/>
  <c r="W12" i="13"/>
  <c r="W11" i="13"/>
  <c r="W10" i="13"/>
  <c r="W9" i="13"/>
  <c r="W8" i="13"/>
  <c r="W7" i="13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T22" i="29"/>
  <c r="T21" i="29"/>
  <c r="T20" i="29"/>
  <c r="T19" i="29"/>
  <c r="T18" i="29"/>
  <c r="T17" i="29"/>
  <c r="T16" i="29"/>
  <c r="T15" i="29"/>
  <c r="T14" i="29"/>
  <c r="T13" i="29"/>
  <c r="T12" i="29"/>
  <c r="T11" i="29"/>
  <c r="T10" i="29"/>
  <c r="T9" i="29"/>
  <c r="U25" i="19"/>
  <c r="U26" i="19"/>
  <c r="U27" i="19"/>
  <c r="U28" i="19"/>
  <c r="U29" i="19"/>
  <c r="U30" i="19"/>
  <c r="U31" i="19"/>
  <c r="U32" i="19"/>
  <c r="U33" i="19"/>
  <c r="U34" i="19"/>
  <c r="U35" i="19"/>
  <c r="U24" i="19"/>
  <c r="U23" i="19"/>
  <c r="U22" i="19"/>
  <c r="U21" i="19"/>
  <c r="U20" i="19"/>
  <c r="U19" i="19"/>
  <c r="U18" i="19"/>
  <c r="U17" i="19"/>
  <c r="U16" i="19"/>
  <c r="U15" i="19"/>
  <c r="U14" i="19"/>
  <c r="U11" i="19"/>
  <c r="U10" i="19"/>
  <c r="U10" i="18"/>
  <c r="U11" i="18"/>
  <c r="U12" i="18"/>
  <c r="U13" i="18"/>
  <c r="U9" i="18"/>
  <c r="AB9" i="1"/>
  <c r="AB10" i="1"/>
  <c r="AB11" i="1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6" i="17"/>
  <c r="Z8" i="10"/>
  <c r="Z9" i="10"/>
  <c r="Z10" i="10"/>
  <c r="Z11" i="10"/>
  <c r="Z12" i="10"/>
  <c r="Z13" i="10"/>
  <c r="Z14" i="10"/>
  <c r="Z15" i="10"/>
  <c r="Z16" i="10"/>
  <c r="Z17" i="10"/>
  <c r="Z18" i="10"/>
  <c r="Z7" i="10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7" i="6"/>
  <c r="U27" i="25"/>
  <c r="U26" i="25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U9" i="25"/>
  <c r="U8" i="25"/>
  <c r="U24" i="26"/>
  <c r="U23" i="26"/>
  <c r="U22" i="26"/>
  <c r="U21" i="26"/>
  <c r="U20" i="26"/>
  <c r="U19" i="26"/>
  <c r="U18" i="26"/>
  <c r="U17" i="26"/>
  <c r="U16" i="26"/>
  <c r="U15" i="26"/>
  <c r="U14" i="26"/>
  <c r="U13" i="26"/>
  <c r="U12" i="26"/>
  <c r="U11" i="26"/>
  <c r="U10" i="26"/>
  <c r="U9" i="26"/>
  <c r="U8" i="26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U9" i="31"/>
  <c r="U8" i="31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AO8" i="15"/>
  <c r="AO9" i="15"/>
  <c r="AO10" i="15"/>
  <c r="AO11" i="15"/>
  <c r="AO12" i="15"/>
  <c r="AO13" i="15"/>
  <c r="AO14" i="15"/>
  <c r="AO7" i="15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8" i="30"/>
  <c r="T7" i="3"/>
  <c r="T8" i="3"/>
  <c r="T9" i="3"/>
  <c r="T10" i="3"/>
  <c r="T11" i="3"/>
  <c r="T12" i="3"/>
  <c r="T13" i="3"/>
  <c r="T14" i="3"/>
  <c r="T15" i="3"/>
  <c r="T16" i="3"/>
  <c r="T17" i="3"/>
  <c r="T6" i="3"/>
</calcChain>
</file>

<file path=xl/sharedStrings.xml><?xml version="1.0" encoding="utf-8"?>
<sst xmlns="http://schemas.openxmlformats.org/spreadsheetml/2006/main" count="706" uniqueCount="200">
  <si>
    <t>Судья</t>
  </si>
  <si>
    <t>Номер</t>
  </si>
  <si>
    <t>Общее впечатление</t>
  </si>
  <si>
    <t xml:space="preserve">Форма         </t>
  </si>
  <si>
    <t>Длина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</si>
  <si>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</si>
  <si>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</si>
  <si>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</si>
  <si>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</si>
  <si>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Линия кутикулы</t>
  </si>
  <si>
    <t>Чистота работы</t>
  </si>
  <si>
    <t>Линия улыбки</t>
  </si>
  <si>
    <t>Техника, контроль материала</t>
  </si>
  <si>
    <t>Полировка</t>
  </si>
  <si>
    <t>Штрафные баллы</t>
  </si>
  <si>
    <t>________________</t>
  </si>
  <si>
    <t>Соотв дл НЛ</t>
  </si>
  <si>
    <t>Апекс</t>
  </si>
  <si>
    <t>ДИЗАЙН НА ПЕДИКЮРНЫХ ТИПСАХ</t>
  </si>
  <si>
    <t>Качество исполнения и аккуратность дизайна</t>
  </si>
  <si>
    <t>Оригинальность</t>
  </si>
  <si>
    <t>Сложность</t>
  </si>
  <si>
    <t>Цвет</t>
  </si>
  <si>
    <t>Компановка</t>
  </si>
  <si>
    <t>Композиция</t>
  </si>
  <si>
    <t>Штраф</t>
  </si>
  <si>
    <t>Итого</t>
  </si>
  <si>
    <t>Судья _______________________________________</t>
  </si>
  <si>
    <t xml:space="preserve">Инкрустация </t>
  </si>
  <si>
    <t>Судья____________________________________________</t>
  </si>
  <si>
    <t>Колористика</t>
  </si>
  <si>
    <t>Техника, качество</t>
  </si>
  <si>
    <t>Техники</t>
  </si>
  <si>
    <t>Чистота</t>
  </si>
  <si>
    <t>Узор</t>
  </si>
  <si>
    <t>Гелевый дизайн на 5 типсах.</t>
  </si>
  <si>
    <t>Судья__________________________________________________</t>
  </si>
  <si>
    <t>Техника, Чистота исполнения</t>
  </si>
  <si>
    <t>Салонная лепка</t>
  </si>
  <si>
    <t>Судья____________________________________________________</t>
  </si>
  <si>
    <t>Техника</t>
  </si>
  <si>
    <t>Фантазийное моделирование на манекен - руке.</t>
  </si>
  <si>
    <t>Судья_________________________________________________________________</t>
  </si>
  <si>
    <t>Компановка и композиция</t>
  </si>
  <si>
    <t>Цветовое решение</t>
  </si>
  <si>
    <t>Техника и качество</t>
  </si>
  <si>
    <t>Оригинальность и раскрытие темы</t>
  </si>
  <si>
    <t>Доп. баллы за миниатюрность</t>
  </si>
  <si>
    <t>3 - Dдизайн на 1 типсе</t>
  </si>
  <si>
    <t>Судья___________________________________________________________</t>
  </si>
  <si>
    <t>Компоновка</t>
  </si>
  <si>
    <t>Техника, чистота исполнения</t>
  </si>
  <si>
    <t>Декорирование предмета</t>
  </si>
  <si>
    <t>Судья_______________________________________________________</t>
  </si>
  <si>
    <t>Гармоничность чистота работы</t>
  </si>
  <si>
    <t>Владение материалом</t>
  </si>
  <si>
    <t xml:space="preserve">Миниатюрность </t>
  </si>
  <si>
    <t>Работа с цветом</t>
  </si>
  <si>
    <t>КРИТЕРИИ</t>
  </si>
  <si>
    <t>30 баллов</t>
  </si>
  <si>
    <t>Аэрография в коробочках.</t>
  </si>
  <si>
    <t xml:space="preserve">Качество исполнения, чистота и акуратность </t>
  </si>
  <si>
    <t>Оригинальность идеи, раскрытие темы</t>
  </si>
  <si>
    <t>Многоплановость</t>
  </si>
  <si>
    <r>
      <rPr>
        <sz val="20"/>
        <color theme="1"/>
        <rFont val="Calibri"/>
        <family val="2"/>
        <charset val="204"/>
        <scheme val="minor"/>
      </rPr>
      <t xml:space="preserve">Постер </t>
    </r>
    <r>
      <rPr>
        <sz val="12"/>
        <color theme="1"/>
        <rFont val="Calibri"/>
        <family val="2"/>
        <charset val="204"/>
        <scheme val="minor"/>
      </rPr>
      <t>тема свободная</t>
    </r>
  </si>
  <si>
    <t>Судья__________________________________________________________________</t>
  </si>
  <si>
    <t>Постер на коротких ногтях</t>
  </si>
  <si>
    <t>Постер на длинных ногтях</t>
  </si>
  <si>
    <t>«Художественная роспись (в коробочках)» Тема «Наилучшие впечатления»</t>
  </si>
  <si>
    <t>MIX - MEDIA</t>
  </si>
  <si>
    <t>Техика, чистота исполнения</t>
  </si>
  <si>
    <t>Барельеф</t>
  </si>
  <si>
    <t>Чистота, читаемость дизайна</t>
  </si>
  <si>
    <t>Вид сверху</t>
  </si>
  <si>
    <t xml:space="preserve">Длина своб края </t>
  </si>
  <si>
    <t>Слева</t>
  </si>
  <si>
    <t>справа</t>
  </si>
  <si>
    <t>параллельность</t>
  </si>
  <si>
    <t>вид спереди</t>
  </si>
  <si>
    <t>Конкейв - конвекс</t>
  </si>
  <si>
    <t>Плавный переход к кутикуле</t>
  </si>
  <si>
    <t>белый</t>
  </si>
  <si>
    <t>отсутствие отслоек</t>
  </si>
  <si>
    <t>Четкость</t>
  </si>
  <si>
    <t>Симметричность усиков улыбки</t>
  </si>
  <si>
    <t>Глубина улыбки</t>
  </si>
  <si>
    <t>Блеск поверхности</t>
  </si>
  <si>
    <t xml:space="preserve">Длина </t>
  </si>
  <si>
    <t>Торец ногтя</t>
  </si>
  <si>
    <t>Форма</t>
  </si>
  <si>
    <t>Справа</t>
  </si>
  <si>
    <t>Задний валик</t>
  </si>
  <si>
    <t>Френч 3,4,5 пальцы</t>
  </si>
  <si>
    <t>Розовый</t>
  </si>
  <si>
    <t xml:space="preserve">Белый </t>
  </si>
  <si>
    <t>Линия</t>
  </si>
  <si>
    <t>Покрытие 1, 2 пальцы</t>
  </si>
  <si>
    <t>Плотность</t>
  </si>
  <si>
    <t>Периметр</t>
  </si>
  <si>
    <t>Номинация "Салонный мужской маникюр "</t>
  </si>
  <si>
    <t>Дата_____________________________</t>
  </si>
  <si>
    <t>Подпись___________________________</t>
  </si>
  <si>
    <t>Художественная роспись. Тема «Пальчики оближешь»</t>
  </si>
  <si>
    <t>Оригинальность раскрытия темы</t>
  </si>
  <si>
    <t>Качество исполнения, чистота и аккуратность дизайна</t>
  </si>
  <si>
    <t>Степень сложности и разнообразие используемых техник</t>
  </si>
  <si>
    <r>
      <t>Номинация «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rgb="FFFF0000"/>
        <rFont val="Arial"/>
        <family val="2"/>
        <charset val="204"/>
      </rPr>
      <t>Современный  СТИЛЕТ»</t>
    </r>
  </si>
  <si>
    <t>Продольная арка</t>
  </si>
  <si>
    <t>Боковые стороны вид сбоку</t>
  </si>
  <si>
    <t>Боковые стороны вид со стороны ладони</t>
  </si>
  <si>
    <t>Поперечная арка вид с торца</t>
  </si>
  <si>
    <t>Торец</t>
  </si>
  <si>
    <t>Область кутикулы</t>
  </si>
  <si>
    <t>Гелевое покрытие</t>
  </si>
  <si>
    <t>Номинация “Идеальный градиент гелями-лаками”</t>
  </si>
  <si>
    <t>Лев</t>
  </si>
  <si>
    <t>Прав</t>
  </si>
  <si>
    <t>Качество, Чистота исполнения и аккуратность</t>
  </si>
  <si>
    <t>Покрытие</t>
  </si>
  <si>
    <t xml:space="preserve">Сложность </t>
  </si>
  <si>
    <r>
      <t>Аппаратный маникюр.</t>
    </r>
    <r>
      <rPr>
        <sz val="12"/>
        <color rgb="FFFF0000"/>
        <rFont val="Arial"/>
        <family val="2"/>
        <charset val="204"/>
      </rPr>
      <t xml:space="preserve"> </t>
    </r>
  </si>
  <si>
    <t xml:space="preserve">Форма </t>
  </si>
  <si>
    <t>Вид снизу</t>
  </si>
  <si>
    <t>Поверхность</t>
  </si>
  <si>
    <t>Задний</t>
  </si>
  <si>
    <t>Номинация «Создание идеальной поверхности ногтевой пластины soak – off- гелями во флаконе»</t>
  </si>
  <si>
    <t xml:space="preserve">Поперечкая арка </t>
  </si>
  <si>
    <t>Покрытие Френч</t>
  </si>
  <si>
    <t>Роз</t>
  </si>
  <si>
    <t>Бел</t>
  </si>
  <si>
    <t>Финишное покрытие</t>
  </si>
  <si>
    <t>Номинация «Коммерческий дизайн гелями-лаками на коротких ногтях»</t>
  </si>
  <si>
    <t>Оригинальность и наваторство техник</t>
  </si>
  <si>
    <t>Качество исполнения, чистота и аккуратность исполнения дизайна</t>
  </si>
  <si>
    <t xml:space="preserve">Композиция </t>
  </si>
  <si>
    <t>Номинация «Комбинированный маникюр»</t>
  </si>
  <si>
    <t>штраф</t>
  </si>
  <si>
    <t>Time Record French</t>
  </si>
  <si>
    <t>Время</t>
  </si>
  <si>
    <t>Длина белогофренча на менее 5 мм</t>
  </si>
  <si>
    <t>Форма квадрат</t>
  </si>
  <si>
    <t>Поперечная арка 30% и более</t>
  </si>
  <si>
    <t>Продольные арки одинаковые</t>
  </si>
  <si>
    <t>Глянец поверхности</t>
  </si>
  <si>
    <t>Бонусы</t>
  </si>
  <si>
    <t>80+</t>
  </si>
  <si>
    <t>. Аэрография на ногтях.  Тема: «Готика и Романтизм»</t>
  </si>
  <si>
    <t xml:space="preserve">Номер </t>
  </si>
  <si>
    <t>Качество, аккурантость и чистота дизайна</t>
  </si>
  <si>
    <t>Степень сложности рисунка и разнообразие техник</t>
  </si>
  <si>
    <t>Верхнее покрытие</t>
  </si>
  <si>
    <t>1-</t>
  </si>
  <si>
    <t>Салонное покрытие ногтей гель-лаками.</t>
  </si>
  <si>
    <t>Френч</t>
  </si>
  <si>
    <t>Покрытие красным гелем</t>
  </si>
  <si>
    <t>Зона кутикуля</t>
  </si>
  <si>
    <t>Толщина в зоне кутикулы</t>
  </si>
  <si>
    <r>
      <t>Моделирование ногтей  «Современный миндаль</t>
    </r>
    <r>
      <rPr>
        <b/>
        <u/>
        <sz val="16"/>
        <color rgb="FFFF0000"/>
        <rFont val="Times New Roman"/>
        <family val="1"/>
        <charset val="204"/>
      </rPr>
      <t>» + декоративный френч</t>
    </r>
  </si>
  <si>
    <t>Форма (вид сверху)</t>
  </si>
  <si>
    <t>Прдольная арка</t>
  </si>
  <si>
    <t>Боковые стороны</t>
  </si>
  <si>
    <t>слева</t>
  </si>
  <si>
    <t>Форма (вид сбоку)</t>
  </si>
  <si>
    <t>Поперечная арка</t>
  </si>
  <si>
    <t>V- изгиб, 50% овала</t>
  </si>
  <si>
    <t>Конкейв - Конвекс</t>
  </si>
  <si>
    <t>Наивысшая точка по центру</t>
  </si>
  <si>
    <t>Торец, линия волоса</t>
  </si>
  <si>
    <t xml:space="preserve">Удлинение </t>
  </si>
  <si>
    <t>Отсутствие отслоек и мрамора</t>
  </si>
  <si>
    <t>Симметричность</t>
  </si>
  <si>
    <t>Оригинальность замысла</t>
  </si>
  <si>
    <t>Профи</t>
  </si>
  <si>
    <t>Мастер</t>
  </si>
  <si>
    <t>Юниоры</t>
  </si>
  <si>
    <t>Студенты</t>
  </si>
  <si>
    <t>Мастера</t>
  </si>
  <si>
    <t>Балл</t>
  </si>
  <si>
    <t>Место</t>
  </si>
  <si>
    <t>С бонусом</t>
  </si>
  <si>
    <t>Юниор</t>
  </si>
  <si>
    <t>Студ</t>
  </si>
  <si>
    <t>маст</t>
  </si>
  <si>
    <t xml:space="preserve">Профи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</si>
  <si>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</si>
  <si>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Юн</t>
  </si>
  <si>
    <t>студ</t>
  </si>
  <si>
    <t>Места</t>
  </si>
  <si>
    <t>Профи1234</t>
  </si>
  <si>
    <t>юниоры</t>
  </si>
  <si>
    <t>Судья 1</t>
  </si>
  <si>
    <t>Судья 2</t>
  </si>
  <si>
    <t>Судья 3</t>
  </si>
  <si>
    <t>Номинация "Конкурсное моделирование ногтей Любая технология"</t>
  </si>
  <si>
    <t>Номинация "Салонное моделирование ногтей по любой технологии"</t>
  </si>
  <si>
    <t>Судья 4</t>
  </si>
  <si>
    <t>Судья 5</t>
  </si>
  <si>
    <t>Роспись плоской кистью  (в коробочках). Тема</t>
  </si>
  <si>
    <t>Блик</t>
  </si>
  <si>
    <t>Мастера/профи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</si>
</sst>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u/>
      <sz val="14"/>
      <color rgb="FFFF0000"/>
      <name val="Times New Roman"/>
      <family val="1"/>
      <charset val="204"/>
    </font>
    <font>
      <b/>
      <u/>
      <sz val="16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3" borderId="2" xfId="0" applyFill="1" applyBorder="1"/>
    <xf numFmtId="0" fontId="0" fillId="3" borderId="8" xfId="0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4" borderId="0" xfId="0" applyFill="1"/>
    <xf numFmtId="0" fontId="0" fillId="4" borderId="2" xfId="0" applyFill="1" applyBorder="1"/>
    <xf numFmtId="0" fontId="0" fillId="0" borderId="11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center" vertical="center" wrapText="1"/>
    </xf>
    <xf numFmtId="0" fontId="0" fillId="6" borderId="0" xfId="0" applyFill="1"/>
    <xf numFmtId="0" fontId="0" fillId="6" borderId="10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/>
    <xf numFmtId="0" fontId="7" fillId="8" borderId="0" xfId="0" applyFont="1" applyFill="1"/>
    <xf numFmtId="0" fontId="0" fillId="8" borderId="2" xfId="0" applyFill="1" applyBorder="1"/>
    <xf numFmtId="0" fontId="3" fillId="0" borderId="11" xfId="0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6" borderId="13" xfId="0" applyFill="1" applyBorder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0" borderId="0" xfId="0" applyFill="1"/>
    <xf numFmtId="0" fontId="0" fillId="9" borderId="1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/>
    <xf numFmtId="0" fontId="0" fillId="0" borderId="8" xfId="0" applyBorder="1"/>
    <xf numFmtId="0" fontId="0" fillId="3" borderId="8" xfId="0" applyFill="1" applyBorder="1"/>
    <xf numFmtId="0" fontId="12" fillId="0" borderId="2" xfId="0" applyFont="1" applyBorder="1"/>
    <xf numFmtId="0" fontId="7" fillId="10" borderId="0" xfId="0" applyFont="1" applyFill="1"/>
    <xf numFmtId="0" fontId="0" fillId="10" borderId="0" xfId="0" applyFill="1" applyAlignment="1">
      <alignment horizontal="center" vertical="center" wrapText="1"/>
    </xf>
    <xf numFmtId="0" fontId="0" fillId="10" borderId="11" xfId="0" applyFill="1" applyBorder="1"/>
    <xf numFmtId="0" fontId="0" fillId="9" borderId="0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/>
    <xf numFmtId="0" fontId="0" fillId="11" borderId="0" xfId="0" applyFill="1"/>
    <xf numFmtId="0" fontId="0" fillId="11" borderId="2" xfId="0" applyFill="1" applyBorder="1" applyAlignment="1">
      <alignment horizontal="center" vertical="center" wrapText="1"/>
    </xf>
    <xf numFmtId="0" fontId="0" fillId="11" borderId="2" xfId="0" applyFill="1" applyBorder="1"/>
    <xf numFmtId="0" fontId="0" fillId="12" borderId="0" xfId="0" applyFill="1"/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/>
    <xf numFmtId="0" fontId="0" fillId="9" borderId="12" xfId="0" applyFill="1" applyBorder="1"/>
    <xf numFmtId="0" fontId="0" fillId="6" borderId="8" xfId="0" applyFill="1" applyBorder="1" applyAlignment="1">
      <alignment horizontal="center" vertical="center" wrapText="1"/>
    </xf>
    <xf numFmtId="0" fontId="3" fillId="0" borderId="14" xfId="0" applyFont="1" applyFill="1" applyBorder="1"/>
    <xf numFmtId="0" fontId="0" fillId="0" borderId="12" xfId="0" applyBorder="1" applyAlignment="1">
      <alignment horizontal="center" vertical="center" wrapText="1"/>
    </xf>
    <xf numFmtId="0" fontId="0" fillId="13" borderId="0" xfId="0" applyFill="1"/>
    <xf numFmtId="0" fontId="0" fillId="13" borderId="2" xfId="0" applyFill="1" applyBorder="1" applyAlignment="1">
      <alignment horizontal="center" vertical="center" wrapText="1"/>
    </xf>
    <xf numFmtId="0" fontId="0" fillId="14" borderId="0" xfId="0" applyFill="1"/>
    <xf numFmtId="0" fontId="0" fillId="14" borderId="2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4" borderId="2" xfId="0" applyFill="1" applyBorder="1"/>
    <xf numFmtId="0" fontId="0" fillId="4" borderId="11" xfId="0" applyFill="1" applyBorder="1"/>
    <xf numFmtId="0" fontId="0" fillId="0" borderId="15" xfId="0" applyBorder="1"/>
    <xf numFmtId="0" fontId="0" fillId="15" borderId="2" xfId="0" applyFill="1" applyBorder="1" applyAlignment="1">
      <alignment horizontal="center" vertical="center" wrapText="1"/>
    </xf>
    <xf numFmtId="0" fontId="0" fillId="15" borderId="0" xfId="0" applyFill="1"/>
    <xf numFmtId="0" fontId="0" fillId="15" borderId="2" xfId="0" applyFill="1" applyBorder="1"/>
    <xf numFmtId="0" fontId="0" fillId="16" borderId="2" xfId="0" applyFill="1" applyBorder="1" applyAlignment="1">
      <alignment horizontal="center" vertical="center" wrapText="1"/>
    </xf>
    <xf numFmtId="0" fontId="0" fillId="16" borderId="0" xfId="0" applyFill="1"/>
    <xf numFmtId="0" fontId="0" fillId="16" borderId="13" xfId="0" applyFill="1" applyBorder="1"/>
    <xf numFmtId="0" fontId="0" fillId="16" borderId="2" xfId="0" applyFill="1" applyBorder="1"/>
    <xf numFmtId="0" fontId="0" fillId="16" borderId="12" xfId="0" applyFill="1" applyBorder="1"/>
    <xf numFmtId="0" fontId="13" fillId="0" borderId="2" xfId="0" applyFont="1" applyBorder="1" applyAlignment="1">
      <alignment horizontal="center"/>
    </xf>
    <xf numFmtId="0" fontId="14" fillId="0" borderId="2" xfId="0" applyFont="1" applyBorder="1"/>
    <xf numFmtId="0" fontId="0" fillId="4" borderId="12" xfId="0" applyFill="1" applyBorder="1" applyAlignment="1">
      <alignment horizontal="center" vertical="center" wrapText="1"/>
    </xf>
    <xf numFmtId="0" fontId="7" fillId="7" borderId="0" xfId="0" applyFont="1" applyFill="1"/>
    <xf numFmtId="0" fontId="0" fillId="7" borderId="10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5" fillId="0" borderId="0" xfId="0" applyFont="1"/>
    <xf numFmtId="0" fontId="0" fillId="0" borderId="8" xfId="0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CC"/>
      <color rgb="FF99FF99"/>
      <color rgb="FFFF99CC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topLeftCell="A4" workbookViewId="0">
      <selection activeCell="AC9" sqref="AC9"/>
    </sheetView>
  </sheetViews>
  <sheetFormatPr defaultRowHeight="15" x14ac:dyDescent="0.25"/>
  <cols>
    <col min="1" max="29" width="6.42578125" customWidth="1"/>
  </cols>
  <sheetData>
    <row r="1" spans="1:29" x14ac:dyDescent="0.25">
      <c r="B1" s="121"/>
      <c r="C1" s="121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9" x14ac:dyDescent="0.25">
      <c r="B2" s="123" t="s">
        <v>193</v>
      </c>
      <c r="C2" s="123"/>
      <c r="D2" s="123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29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9" x14ac:dyDescent="0.25">
      <c r="B4" s="11"/>
      <c r="C4" s="23"/>
      <c r="D4" s="23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1"/>
      <c r="AB4" s="17"/>
      <c r="AC4" s="1"/>
    </row>
    <row r="5" spans="1:29" ht="102" x14ac:dyDescent="0.25">
      <c r="B5" s="2" t="s">
        <v>1</v>
      </c>
      <c r="C5" s="117" t="s">
        <v>2</v>
      </c>
      <c r="D5" s="118"/>
      <c r="E5" s="119"/>
      <c r="F5" s="2" t="s">
        <v>3</v>
      </c>
      <c r="G5" s="120" t="s">
        <v>4</v>
      </c>
      <c r="H5" s="120"/>
      <c r="I5" s="2" t="s">
        <v>5</v>
      </c>
      <c r="J5" s="2" t="s">
        <v>17</v>
      </c>
      <c r="K5" s="120" t="s">
        <v>6</v>
      </c>
      <c r="L5" s="120"/>
      <c r="M5" s="120"/>
      <c r="N5" s="120" t="s">
        <v>7</v>
      </c>
      <c r="O5" s="120"/>
      <c r="P5" s="120"/>
      <c r="Q5" s="2" t="s">
        <v>8</v>
      </c>
      <c r="R5" s="2" t="s">
        <v>9</v>
      </c>
      <c r="S5" s="2" t="s">
        <v>10</v>
      </c>
      <c r="T5" s="120" t="s">
        <v>11</v>
      </c>
      <c r="U5" s="120"/>
      <c r="V5" s="120"/>
      <c r="W5" s="120" t="s">
        <v>12</v>
      </c>
      <c r="X5" s="120"/>
      <c r="Y5" s="120"/>
      <c r="Z5" s="2" t="s">
        <v>123</v>
      </c>
      <c r="AA5" s="2" t="s">
        <v>14</v>
      </c>
      <c r="AB5" s="18" t="s">
        <v>26</v>
      </c>
    </row>
    <row r="6" spans="1:29" ht="89.25" x14ac:dyDescent="0.25">
      <c r="B6" s="2"/>
      <c r="C6" s="22" t="s">
        <v>190</v>
      </c>
      <c r="D6" s="108" t="s">
        <v>191</v>
      </c>
      <c r="E6" s="108" t="s">
        <v>192</v>
      </c>
      <c r="F6" s="2" t="s">
        <v>73</v>
      </c>
      <c r="G6" s="2" t="s">
        <v>16</v>
      </c>
      <c r="H6" s="19" t="s">
        <v>74</v>
      </c>
      <c r="I6" s="2"/>
      <c r="J6" s="2"/>
      <c r="K6" s="2" t="s">
        <v>75</v>
      </c>
      <c r="L6" s="2" t="s">
        <v>76</v>
      </c>
      <c r="M6" s="2" t="s">
        <v>77</v>
      </c>
      <c r="N6" s="2" t="s">
        <v>78</v>
      </c>
      <c r="O6" s="2" t="s">
        <v>79</v>
      </c>
      <c r="P6" s="2" t="s">
        <v>80</v>
      </c>
      <c r="Q6" s="2"/>
      <c r="R6" s="2"/>
      <c r="S6" s="2"/>
      <c r="T6" s="2" t="s">
        <v>83</v>
      </c>
      <c r="U6" s="2" t="s">
        <v>84</v>
      </c>
      <c r="V6" s="2" t="s">
        <v>85</v>
      </c>
      <c r="W6" s="2"/>
      <c r="X6" s="2" t="s">
        <v>81</v>
      </c>
      <c r="Y6" s="2" t="s">
        <v>82</v>
      </c>
      <c r="Z6" s="2"/>
      <c r="AA6" s="2"/>
      <c r="AB6" s="7"/>
    </row>
    <row r="7" spans="1:29" x14ac:dyDescent="0.25">
      <c r="B7" s="2"/>
      <c r="C7" s="117">
        <v>10</v>
      </c>
      <c r="D7" s="118"/>
      <c r="E7" s="119"/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2">
        <v>5</v>
      </c>
      <c r="M7" s="2">
        <v>5</v>
      </c>
      <c r="N7" s="2">
        <v>5</v>
      </c>
      <c r="O7" s="2">
        <v>5</v>
      </c>
      <c r="P7" s="2">
        <v>5</v>
      </c>
      <c r="Q7" s="2">
        <v>5</v>
      </c>
      <c r="R7" s="2">
        <v>5</v>
      </c>
      <c r="S7" s="2">
        <v>5</v>
      </c>
      <c r="T7" s="2">
        <v>5</v>
      </c>
      <c r="U7" s="2">
        <v>5</v>
      </c>
      <c r="V7" s="2">
        <v>5</v>
      </c>
      <c r="W7" s="2">
        <v>5</v>
      </c>
      <c r="X7" s="2">
        <v>5</v>
      </c>
      <c r="Y7" s="2">
        <v>5</v>
      </c>
      <c r="Z7" s="2">
        <v>5</v>
      </c>
      <c r="AA7" s="2">
        <v>5</v>
      </c>
      <c r="AB7" s="18">
        <v>115</v>
      </c>
    </row>
    <row r="8" spans="1:29" x14ac:dyDescent="0.25">
      <c r="A8" t="s">
        <v>172</v>
      </c>
      <c r="B8" s="3"/>
      <c r="C8" s="103"/>
      <c r="D8" s="103"/>
      <c r="E8" s="10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7">
        <f>(C8+D8+E8)/3+F8+G8+H8+I8+J8+K8+L8+M8+N8+O8+P8+Q8+R8+S8+T8+U8+V8+W8+X8+Y8+Z8-AA8</f>
        <v>0</v>
      </c>
      <c r="AC8" s="51"/>
    </row>
    <row r="9" spans="1:29" x14ac:dyDescent="0.25">
      <c r="B9" s="3">
        <v>10</v>
      </c>
      <c r="C9" s="3">
        <v>8</v>
      </c>
      <c r="D9" s="3">
        <v>8</v>
      </c>
      <c r="E9" s="4">
        <v>8</v>
      </c>
      <c r="F9" s="4">
        <v>4</v>
      </c>
      <c r="G9" s="4">
        <v>4</v>
      </c>
      <c r="H9" s="4">
        <v>3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3</v>
      </c>
      <c r="O9" s="4">
        <v>3</v>
      </c>
      <c r="P9" s="4">
        <v>3</v>
      </c>
      <c r="Q9" s="4">
        <v>3</v>
      </c>
      <c r="R9" s="4">
        <v>3</v>
      </c>
      <c r="S9" s="4">
        <v>2</v>
      </c>
      <c r="T9" s="4">
        <v>3</v>
      </c>
      <c r="U9" s="4">
        <v>3</v>
      </c>
      <c r="V9" s="4">
        <v>3</v>
      </c>
      <c r="W9" s="4">
        <v>3</v>
      </c>
      <c r="X9" s="4">
        <v>3</v>
      </c>
      <c r="Y9" s="4">
        <v>3</v>
      </c>
      <c r="Z9" s="4">
        <v>5</v>
      </c>
      <c r="AA9" s="4">
        <v>2</v>
      </c>
      <c r="AB9" s="7">
        <f t="shared" ref="AB9:AB18" si="0">(C9+D9+E9)/3+F9+G9+H9+I9+J9+K9+L9+M9+N9+O9+P9+Q9+R9+S9+T9+U9+V9+W9+X9+Y9+Z9-AA9</f>
        <v>72</v>
      </c>
      <c r="AC9" s="51">
        <v>3</v>
      </c>
    </row>
    <row r="10" spans="1:29" x14ac:dyDescent="0.25">
      <c r="B10" s="3"/>
      <c r="C10" s="103"/>
      <c r="D10" s="103"/>
      <c r="E10" s="10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7">
        <f t="shared" si="0"/>
        <v>0</v>
      </c>
      <c r="AC10" s="51"/>
    </row>
    <row r="11" spans="1:29" x14ac:dyDescent="0.25"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7">
        <f t="shared" si="0"/>
        <v>0</v>
      </c>
      <c r="AC11" s="51"/>
    </row>
    <row r="12" spans="1:29" x14ac:dyDescent="0.25">
      <c r="A12" t="s">
        <v>176</v>
      </c>
      <c r="B12" s="3"/>
      <c r="C12" s="103"/>
      <c r="D12" s="103"/>
      <c r="E12" s="10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7">
        <f t="shared" si="0"/>
        <v>0</v>
      </c>
      <c r="AC12" s="84"/>
    </row>
    <row r="13" spans="1:29" x14ac:dyDescent="0.25"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>
        <f t="shared" si="0"/>
        <v>0</v>
      </c>
    </row>
    <row r="14" spans="1:29" x14ac:dyDescent="0.25">
      <c r="B14" s="3"/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7">
        <f t="shared" si="0"/>
        <v>0</v>
      </c>
    </row>
    <row r="15" spans="1:29" x14ac:dyDescent="0.25">
      <c r="B15" s="3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>
        <f t="shared" si="0"/>
        <v>0</v>
      </c>
    </row>
    <row r="16" spans="1:29" x14ac:dyDescent="0.25">
      <c r="B16" s="3"/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>
        <f t="shared" si="0"/>
        <v>0</v>
      </c>
    </row>
    <row r="17" spans="2:28" x14ac:dyDescent="0.25">
      <c r="B17" s="3"/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7">
        <f t="shared" si="0"/>
        <v>0</v>
      </c>
    </row>
    <row r="18" spans="2:28" x14ac:dyDescent="0.25"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7">
        <f t="shared" si="0"/>
        <v>0</v>
      </c>
    </row>
    <row r="19" spans="2:28" x14ac:dyDescent="0.25">
      <c r="B19" s="3"/>
      <c r="C19" s="3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/>
    </row>
    <row r="20" spans="2:28" x14ac:dyDescent="0.25"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7"/>
    </row>
    <row r="21" spans="2:28" x14ac:dyDescent="0.25"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7"/>
    </row>
    <row r="22" spans="2:28" x14ac:dyDescent="0.25"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7"/>
    </row>
    <row r="23" spans="2:28" x14ac:dyDescent="0.25"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  <c r="AA23" s="6"/>
      <c r="AB23" s="7"/>
    </row>
    <row r="24" spans="2:28" x14ac:dyDescent="0.25"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5"/>
      <c r="U24" s="5"/>
      <c r="V24" s="5"/>
      <c r="W24" s="5"/>
      <c r="X24" s="5"/>
      <c r="Y24" s="5"/>
      <c r="Z24" s="5"/>
      <c r="AA24" s="6"/>
      <c r="AB24" s="7"/>
    </row>
    <row r="25" spans="2:28" x14ac:dyDescent="0.25">
      <c r="B25" s="3"/>
      <c r="C25" s="3"/>
      <c r="D25" s="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 x14ac:dyDescent="0.25">
      <c r="B26" s="3"/>
      <c r="C26" s="3"/>
      <c r="D26" s="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2:28" x14ac:dyDescent="0.25">
      <c r="B27" s="3"/>
      <c r="C27" s="3"/>
      <c r="D27" s="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 x14ac:dyDescent="0.25">
      <c r="B28" s="3"/>
      <c r="C28" s="3"/>
      <c r="D28" s="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30" spans="2:28" x14ac:dyDescent="0.25">
      <c r="AA30" s="8" t="s">
        <v>15</v>
      </c>
    </row>
    <row r="32" spans="2:28" x14ac:dyDescent="0.25">
      <c r="AA32" s="8" t="s">
        <v>15</v>
      </c>
    </row>
  </sheetData>
  <mergeCells count="12">
    <mergeCell ref="B1:AA1"/>
    <mergeCell ref="B2:AA2"/>
    <mergeCell ref="B3:AA3"/>
    <mergeCell ref="E4:S4"/>
    <mergeCell ref="T4:Z4"/>
    <mergeCell ref="C7:E7"/>
    <mergeCell ref="N5:P5"/>
    <mergeCell ref="T5:V5"/>
    <mergeCell ref="W5:Y5"/>
    <mergeCell ref="G5:H5"/>
    <mergeCell ref="K5:M5"/>
    <mergeCell ref="C5:E5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topLeftCell="A19" workbookViewId="0">
      <selection activeCell="P30" sqref="P30"/>
    </sheetView>
  </sheetViews>
  <sheetFormatPr defaultRowHeight="15" x14ac:dyDescent="0.25"/>
  <cols>
    <col min="15" max="15" width="11.5703125" bestFit="1" customWidth="1"/>
  </cols>
  <sheetData>
    <row r="2" spans="1:17" ht="18" x14ac:dyDescent="0.25">
      <c r="F2" s="20" t="s">
        <v>120</v>
      </c>
    </row>
    <row r="4" spans="1:17" ht="45" x14ac:dyDescent="0.25">
      <c r="B4" s="14" t="s">
        <v>1</v>
      </c>
      <c r="C4" s="129" t="s">
        <v>2</v>
      </c>
      <c r="D4" s="130"/>
      <c r="E4" s="133"/>
      <c r="F4" s="14" t="s">
        <v>4</v>
      </c>
      <c r="G4" s="14" t="s">
        <v>121</v>
      </c>
      <c r="H4" s="14" t="s">
        <v>112</v>
      </c>
      <c r="I4" s="14" t="s">
        <v>122</v>
      </c>
      <c r="J4" s="14" t="s">
        <v>123</v>
      </c>
      <c r="K4" s="128" t="s">
        <v>40</v>
      </c>
      <c r="L4" s="128"/>
      <c r="M4" s="128"/>
      <c r="N4" s="62" t="s">
        <v>25</v>
      </c>
      <c r="O4" s="14" t="s">
        <v>26</v>
      </c>
    </row>
    <row r="5" spans="1:17" x14ac:dyDescent="0.25">
      <c r="B5" s="14"/>
      <c r="C5" s="108" t="s">
        <v>190</v>
      </c>
      <c r="D5" s="108" t="s">
        <v>191</v>
      </c>
      <c r="E5" s="108" t="s">
        <v>192</v>
      </c>
      <c r="F5" s="14"/>
      <c r="G5" s="14"/>
      <c r="H5" s="14"/>
      <c r="I5" s="14"/>
      <c r="J5" s="14"/>
      <c r="K5" s="14" t="s">
        <v>115</v>
      </c>
      <c r="L5" s="14" t="s">
        <v>116</v>
      </c>
      <c r="M5" s="14" t="s">
        <v>124</v>
      </c>
      <c r="N5" s="62"/>
      <c r="O5" s="14"/>
    </row>
    <row r="6" spans="1:17" x14ac:dyDescent="0.25">
      <c r="B6" s="85"/>
      <c r="C6" s="110">
        <v>10</v>
      </c>
      <c r="D6" s="111">
        <v>10</v>
      </c>
      <c r="E6" s="112">
        <v>10</v>
      </c>
      <c r="F6" s="85">
        <v>5</v>
      </c>
      <c r="G6" s="85">
        <v>5</v>
      </c>
      <c r="H6" s="85">
        <v>5</v>
      </c>
      <c r="I6" s="85">
        <v>5</v>
      </c>
      <c r="J6" s="85">
        <v>5</v>
      </c>
      <c r="K6" s="85">
        <v>5</v>
      </c>
      <c r="L6" s="85">
        <v>5</v>
      </c>
      <c r="M6" s="85">
        <v>5</v>
      </c>
      <c r="N6" s="85"/>
      <c r="O6" s="85">
        <f>(C6+D6+E6)/3+F6+G6+H6+I6+J6+K6+L6+M6</f>
        <v>50</v>
      </c>
    </row>
    <row r="7" spans="1:17" s="79" customFormat="1" x14ac:dyDescent="0.25">
      <c r="A7" s="81" t="s">
        <v>174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1"/>
      <c r="Q7" s="81"/>
    </row>
    <row r="8" spans="1:17" s="79" customFormat="1" x14ac:dyDescent="0.25">
      <c r="A8" s="81"/>
      <c r="B8" s="80">
        <v>3</v>
      </c>
      <c r="C8" s="80">
        <v>7</v>
      </c>
      <c r="D8" s="80">
        <v>7</v>
      </c>
      <c r="E8" s="80">
        <v>6</v>
      </c>
      <c r="F8" s="80">
        <v>5</v>
      </c>
      <c r="G8" s="80">
        <v>4</v>
      </c>
      <c r="H8" s="80">
        <v>2</v>
      </c>
      <c r="I8" s="80">
        <v>5</v>
      </c>
      <c r="J8" s="80">
        <v>3</v>
      </c>
      <c r="K8" s="80">
        <v>4</v>
      </c>
      <c r="L8" s="80">
        <v>3</v>
      </c>
      <c r="M8" s="80">
        <v>4</v>
      </c>
      <c r="N8" s="80">
        <v>2</v>
      </c>
      <c r="O8" s="80">
        <f t="shared" ref="O8:O35" si="0">(C8+D8+E8)/3+F8+G8+H8+I8+J8+K8+L8+M8-N8</f>
        <v>34.666666666666671</v>
      </c>
      <c r="P8" s="80">
        <v>3</v>
      </c>
      <c r="Q8" s="81"/>
    </row>
    <row r="9" spans="1:17" s="79" customFormat="1" x14ac:dyDescent="0.25">
      <c r="A9" s="81"/>
      <c r="B9" s="80">
        <v>4</v>
      </c>
      <c r="C9" s="80">
        <v>7</v>
      </c>
      <c r="D9" s="80">
        <v>7</v>
      </c>
      <c r="E9" s="80">
        <v>8</v>
      </c>
      <c r="F9" s="80">
        <v>4</v>
      </c>
      <c r="G9" s="80">
        <v>3</v>
      </c>
      <c r="H9" s="80">
        <v>4</v>
      </c>
      <c r="I9" s="80">
        <v>5</v>
      </c>
      <c r="J9" s="80">
        <v>4</v>
      </c>
      <c r="K9" s="80">
        <v>4</v>
      </c>
      <c r="L9" s="80">
        <v>3</v>
      </c>
      <c r="M9" s="80">
        <v>3</v>
      </c>
      <c r="N9" s="80">
        <v>2</v>
      </c>
      <c r="O9" s="80">
        <f t="shared" si="0"/>
        <v>35.333333333333329</v>
      </c>
      <c r="P9" s="80">
        <v>2</v>
      </c>
      <c r="Q9" s="81"/>
    </row>
    <row r="10" spans="1:17" s="79" customFormat="1" x14ac:dyDescent="0.25">
      <c r="A10" s="8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>
        <f t="shared" si="0"/>
        <v>0</v>
      </c>
      <c r="P10" s="81"/>
      <c r="Q10" s="81"/>
    </row>
    <row r="11" spans="1:17" s="79" customFormat="1" x14ac:dyDescent="0.25">
      <c r="A11" s="81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>
        <f t="shared" si="0"/>
        <v>0</v>
      </c>
      <c r="P11" s="81"/>
      <c r="Q11" s="81"/>
    </row>
    <row r="12" spans="1:17" s="79" customFormat="1" x14ac:dyDescent="0.25">
      <c r="A12" s="81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>
        <f t="shared" si="0"/>
        <v>0</v>
      </c>
      <c r="P12" s="81"/>
      <c r="Q12" s="81"/>
    </row>
    <row r="13" spans="1:17" s="79" customFormat="1" x14ac:dyDescent="0.25">
      <c r="A13" s="81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>
        <f t="shared" si="0"/>
        <v>0</v>
      </c>
      <c r="P13" s="81"/>
      <c r="Q13" s="81"/>
    </row>
    <row r="14" spans="1:17" s="79" customFormat="1" x14ac:dyDescent="0.25">
      <c r="A14" s="81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>
        <f t="shared" si="0"/>
        <v>0</v>
      </c>
      <c r="P14" s="81"/>
      <c r="Q14" s="81"/>
    </row>
    <row r="15" spans="1:17" s="79" customFormat="1" x14ac:dyDescent="0.25">
      <c r="A15" s="81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>
        <f t="shared" si="0"/>
        <v>0</v>
      </c>
      <c r="P15" s="80"/>
      <c r="Q15" s="81"/>
    </row>
    <row r="16" spans="1:17" s="79" customFormat="1" x14ac:dyDescent="0.25">
      <c r="A16" s="81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>
        <f t="shared" si="0"/>
        <v>0</v>
      </c>
      <c r="P16" s="81"/>
      <c r="Q16" s="81"/>
    </row>
    <row r="17" spans="1:17" s="79" customFormat="1" x14ac:dyDescent="0.25">
      <c r="A17" s="81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>
        <f t="shared" si="0"/>
        <v>0</v>
      </c>
      <c r="P17" s="80"/>
      <c r="Q17" s="81"/>
    </row>
    <row r="18" spans="1:17" s="79" customFormat="1" x14ac:dyDescent="0.25">
      <c r="A18" s="81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>
        <f t="shared" si="0"/>
        <v>0</v>
      </c>
      <c r="P18" s="81"/>
      <c r="Q18" s="81"/>
    </row>
    <row r="19" spans="1:17" s="46" customFormat="1" x14ac:dyDescent="0.25">
      <c r="A19" s="48" t="s">
        <v>176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80">
        <f t="shared" si="0"/>
        <v>0</v>
      </c>
      <c r="P19" s="48"/>
      <c r="Q19" s="48"/>
    </row>
    <row r="20" spans="1:17" s="46" customFormat="1" x14ac:dyDescent="0.25">
      <c r="A20" s="4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80">
        <f t="shared" si="0"/>
        <v>0</v>
      </c>
      <c r="P20" s="48"/>
      <c r="Q20" s="48"/>
    </row>
    <row r="21" spans="1:17" s="46" customFormat="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80">
        <f t="shared" si="0"/>
        <v>0</v>
      </c>
      <c r="P21" s="48"/>
      <c r="Q21" s="48"/>
    </row>
    <row r="22" spans="1:17" s="46" customFormat="1" x14ac:dyDescent="0.25">
      <c r="A22" s="48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0">
        <f t="shared" si="0"/>
        <v>0</v>
      </c>
      <c r="P22" s="48"/>
      <c r="Q22" s="48"/>
    </row>
    <row r="23" spans="1:17" s="46" customFormat="1" x14ac:dyDescent="0.25">
      <c r="A23" s="48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0">
        <f t="shared" si="0"/>
        <v>0</v>
      </c>
      <c r="P23" s="48"/>
      <c r="Q23" s="48"/>
    </row>
    <row r="24" spans="1:17" s="46" customFormat="1" x14ac:dyDescent="0.25">
      <c r="A24" s="48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0">
        <f t="shared" si="0"/>
        <v>0</v>
      </c>
      <c r="P24" s="48"/>
      <c r="Q24" s="48"/>
    </row>
    <row r="25" spans="1:17" s="46" customFormat="1" x14ac:dyDescent="0.25">
      <c r="A25" s="4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0">
        <f t="shared" si="0"/>
        <v>0</v>
      </c>
      <c r="P25" s="48"/>
      <c r="Q25" s="48"/>
    </row>
    <row r="26" spans="1:17" s="46" customFormat="1" x14ac:dyDescent="0.25">
      <c r="A26" s="48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80">
        <f t="shared" si="0"/>
        <v>0</v>
      </c>
      <c r="P26" s="48"/>
      <c r="Q26" s="48"/>
    </row>
    <row r="27" spans="1:17" s="46" customFormat="1" x14ac:dyDescent="0.25">
      <c r="A27" s="48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80">
        <f t="shared" si="0"/>
        <v>0</v>
      </c>
      <c r="P27" s="48"/>
      <c r="Q27" s="48"/>
    </row>
    <row r="28" spans="1:17" s="46" customFormat="1" x14ac:dyDescent="0.25">
      <c r="A28" s="48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80">
        <f t="shared" si="0"/>
        <v>0</v>
      </c>
      <c r="P28" s="48"/>
      <c r="Q28" s="48"/>
    </row>
    <row r="29" spans="1:17" s="79" customFormat="1" x14ac:dyDescent="0.25">
      <c r="A29" s="81" t="s">
        <v>172</v>
      </c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0">
        <f t="shared" si="0"/>
        <v>0</v>
      </c>
      <c r="P29" s="81"/>
      <c r="Q29" s="81"/>
    </row>
    <row r="30" spans="1:17" s="79" customFormat="1" x14ac:dyDescent="0.25">
      <c r="A30" s="81"/>
      <c r="B30" s="80">
        <v>5</v>
      </c>
      <c r="C30" s="81">
        <v>9</v>
      </c>
      <c r="D30" s="81">
        <v>10</v>
      </c>
      <c r="E30" s="81">
        <v>9</v>
      </c>
      <c r="F30" s="81">
        <v>5</v>
      </c>
      <c r="G30" s="81">
        <v>4</v>
      </c>
      <c r="H30" s="81">
        <v>5</v>
      </c>
      <c r="I30" s="81">
        <v>4</v>
      </c>
      <c r="J30" s="81">
        <v>5</v>
      </c>
      <c r="K30" s="81">
        <v>5</v>
      </c>
      <c r="L30" s="81">
        <v>4</v>
      </c>
      <c r="M30" s="81">
        <v>5</v>
      </c>
      <c r="N30" s="81"/>
      <c r="O30" s="80">
        <f t="shared" si="0"/>
        <v>46.333333333333336</v>
      </c>
      <c r="P30" s="81">
        <v>1</v>
      </c>
      <c r="Q30" s="81"/>
    </row>
    <row r="31" spans="1:17" x14ac:dyDescent="0.25">
      <c r="A31" s="7"/>
      <c r="B31" s="7">
        <v>6</v>
      </c>
      <c r="C31" s="7">
        <v>7</v>
      </c>
      <c r="D31" s="7">
        <v>7</v>
      </c>
      <c r="E31" s="7">
        <v>7</v>
      </c>
      <c r="F31" s="7">
        <v>4</v>
      </c>
      <c r="G31" s="7">
        <v>4</v>
      </c>
      <c r="H31" s="7">
        <v>3</v>
      </c>
      <c r="I31" s="7">
        <v>3</v>
      </c>
      <c r="J31" s="7">
        <v>3</v>
      </c>
      <c r="K31" s="7">
        <v>3</v>
      </c>
      <c r="L31" s="7">
        <v>4</v>
      </c>
      <c r="M31" s="7">
        <v>4</v>
      </c>
      <c r="N31" s="7"/>
      <c r="O31" s="80">
        <f t="shared" si="0"/>
        <v>35</v>
      </c>
      <c r="P31" s="7">
        <v>3</v>
      </c>
      <c r="Q31" s="7"/>
    </row>
    <row r="32" spans="1:17" x14ac:dyDescent="0.25">
      <c r="A32" s="7"/>
      <c r="B32" s="7">
        <v>25</v>
      </c>
      <c r="C32" s="7">
        <v>8</v>
      </c>
      <c r="D32" s="7">
        <v>9</v>
      </c>
      <c r="E32" s="7">
        <v>8</v>
      </c>
      <c r="F32" s="7">
        <v>4</v>
      </c>
      <c r="G32" s="7">
        <v>4</v>
      </c>
      <c r="H32" s="7">
        <v>4</v>
      </c>
      <c r="I32" s="7">
        <v>5</v>
      </c>
      <c r="J32" s="7">
        <v>4</v>
      </c>
      <c r="K32" s="7">
        <v>4</v>
      </c>
      <c r="L32" s="7">
        <v>5</v>
      </c>
      <c r="M32" s="7">
        <v>4</v>
      </c>
      <c r="N32" s="7"/>
      <c r="O32" s="80">
        <f t="shared" si="0"/>
        <v>42.333333333333336</v>
      </c>
      <c r="P32" s="7">
        <v>2</v>
      </c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0">
        <f t="shared" si="0"/>
        <v>0</v>
      </c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0">
        <f t="shared" si="0"/>
        <v>0</v>
      </c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0">
        <f t="shared" si="0"/>
        <v>0</v>
      </c>
      <c r="P35" s="7"/>
      <c r="Q35" s="7"/>
    </row>
    <row r="36" spans="1:1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</sheetData>
  <mergeCells count="2">
    <mergeCell ref="K4:M4"/>
    <mergeCell ref="C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topLeftCell="A7" workbookViewId="0">
      <selection activeCell="Q19" sqref="Q19"/>
    </sheetView>
  </sheetViews>
  <sheetFormatPr defaultRowHeight="15" x14ac:dyDescent="0.25"/>
  <sheetData>
    <row r="2" spans="1:17" ht="18" x14ac:dyDescent="0.25">
      <c r="F2" s="20" t="s">
        <v>125</v>
      </c>
    </row>
    <row r="3" spans="1:17" x14ac:dyDescent="0.25">
      <c r="E3" t="s">
        <v>49</v>
      </c>
    </row>
    <row r="4" spans="1:17" ht="60" x14ac:dyDescent="0.25">
      <c r="B4" s="14" t="s">
        <v>1</v>
      </c>
      <c r="C4" s="129" t="s">
        <v>2</v>
      </c>
      <c r="D4" s="130"/>
      <c r="E4" s="133"/>
      <c r="F4" s="14" t="s">
        <v>89</v>
      </c>
      <c r="G4" s="14" t="s">
        <v>4</v>
      </c>
      <c r="H4" s="14" t="s">
        <v>17</v>
      </c>
      <c r="I4" s="14" t="s">
        <v>107</v>
      </c>
      <c r="J4" s="14" t="s">
        <v>126</v>
      </c>
      <c r="K4" s="128" t="s">
        <v>127</v>
      </c>
      <c r="L4" s="128"/>
      <c r="M4" s="128"/>
      <c r="N4" s="109" t="s">
        <v>130</v>
      </c>
      <c r="O4" s="14" t="s">
        <v>198</v>
      </c>
      <c r="P4" s="14" t="s">
        <v>26</v>
      </c>
      <c r="Q4" s="14"/>
    </row>
    <row r="5" spans="1:17" x14ac:dyDescent="0.25">
      <c r="B5" s="14"/>
      <c r="C5" s="108" t="s">
        <v>190</v>
      </c>
      <c r="D5" s="108" t="s">
        <v>191</v>
      </c>
      <c r="E5" s="108" t="s">
        <v>192</v>
      </c>
      <c r="F5" s="14"/>
      <c r="G5" s="14"/>
      <c r="H5" s="14"/>
      <c r="I5" s="14"/>
      <c r="J5" s="14"/>
      <c r="K5" s="14" t="s">
        <v>128</v>
      </c>
      <c r="L5" s="14" t="s">
        <v>129</v>
      </c>
      <c r="M5" s="14" t="s">
        <v>95</v>
      </c>
      <c r="N5" s="109"/>
      <c r="O5" s="14"/>
      <c r="P5" s="14"/>
      <c r="Q5" s="14"/>
    </row>
    <row r="6" spans="1:17" x14ac:dyDescent="0.25">
      <c r="B6" s="14"/>
      <c r="C6" s="129"/>
      <c r="D6" s="130"/>
      <c r="E6" s="133"/>
      <c r="F6" s="14"/>
      <c r="G6" s="14"/>
      <c r="H6" s="14"/>
      <c r="I6" s="14"/>
      <c r="J6" s="14"/>
      <c r="K6" s="14"/>
      <c r="L6" s="14"/>
      <c r="M6" s="14"/>
      <c r="N6" s="109"/>
      <c r="O6" s="14"/>
      <c r="P6" s="14">
        <v>55</v>
      </c>
      <c r="Q6" s="14"/>
    </row>
    <row r="7" spans="1:17" s="46" customFormat="1" x14ac:dyDescent="0.25">
      <c r="A7" s="46" t="s">
        <v>174</v>
      </c>
      <c r="B7" s="47">
        <v>3</v>
      </c>
      <c r="C7" s="47">
        <v>10</v>
      </c>
      <c r="D7" s="47">
        <v>10</v>
      </c>
      <c r="E7" s="47">
        <v>10</v>
      </c>
      <c r="F7" s="47">
        <v>4</v>
      </c>
      <c r="G7" s="47">
        <v>5</v>
      </c>
      <c r="H7" s="47">
        <v>5</v>
      </c>
      <c r="I7" s="47">
        <v>5</v>
      </c>
      <c r="J7" s="47">
        <v>5</v>
      </c>
      <c r="K7" s="47">
        <v>5</v>
      </c>
      <c r="L7" s="47">
        <v>4</v>
      </c>
      <c r="M7" s="47">
        <v>5</v>
      </c>
      <c r="N7" s="47">
        <v>5</v>
      </c>
      <c r="O7" s="47">
        <v>5</v>
      </c>
      <c r="P7" s="47">
        <f>(C7+D7+E7)/3+F7+G7+H7+I7+J7+K7+L7+M7+O7</f>
        <v>53</v>
      </c>
      <c r="Q7" s="47">
        <v>1</v>
      </c>
    </row>
    <row r="8" spans="1:17" s="46" customFormat="1" x14ac:dyDescent="0.25">
      <c r="B8" s="47">
        <v>7</v>
      </c>
      <c r="C8" s="47">
        <v>7</v>
      </c>
      <c r="D8" s="47">
        <v>6</v>
      </c>
      <c r="E8" s="47">
        <v>7</v>
      </c>
      <c r="F8" s="47">
        <v>4</v>
      </c>
      <c r="G8" s="47">
        <v>4</v>
      </c>
      <c r="H8" s="47">
        <v>4</v>
      </c>
      <c r="I8" s="47">
        <v>4</v>
      </c>
      <c r="J8" s="47">
        <v>4</v>
      </c>
      <c r="K8" s="47">
        <v>3</v>
      </c>
      <c r="L8" s="47">
        <v>4</v>
      </c>
      <c r="M8" s="47">
        <v>3</v>
      </c>
      <c r="N8" s="47">
        <v>4</v>
      </c>
      <c r="O8" s="47">
        <v>5</v>
      </c>
      <c r="P8" s="47">
        <f t="shared" ref="P8:P50" si="0">(C8+D8+E8)/3+F8+G8+H8+I8+J8+K8+L8+M8+O8</f>
        <v>41.666666666666671</v>
      </c>
      <c r="Q8" s="47"/>
    </row>
    <row r="9" spans="1:17" s="46" customFormat="1" ht="16.5" customHeight="1" x14ac:dyDescent="0.25">
      <c r="B9" s="47">
        <v>9</v>
      </c>
      <c r="C9" s="47">
        <v>7</v>
      </c>
      <c r="D9" s="47">
        <v>6</v>
      </c>
      <c r="E9" s="47">
        <v>8</v>
      </c>
      <c r="F9" s="47">
        <v>3</v>
      </c>
      <c r="G9" s="47">
        <v>4</v>
      </c>
      <c r="H9" s="47">
        <v>4</v>
      </c>
      <c r="I9" s="47">
        <v>4</v>
      </c>
      <c r="J9" s="47">
        <v>4</v>
      </c>
      <c r="K9" s="47">
        <v>5</v>
      </c>
      <c r="L9" s="47">
        <v>3</v>
      </c>
      <c r="M9" s="47">
        <v>4</v>
      </c>
      <c r="N9" s="47">
        <v>4</v>
      </c>
      <c r="O9" s="47">
        <v>4</v>
      </c>
      <c r="P9" s="47">
        <f t="shared" si="0"/>
        <v>42</v>
      </c>
      <c r="Q9" s="47"/>
    </row>
    <row r="10" spans="1:17" s="46" customFormat="1" x14ac:dyDescent="0.25">
      <c r="B10" s="47">
        <v>21</v>
      </c>
      <c r="C10" s="47">
        <v>8</v>
      </c>
      <c r="D10" s="47">
        <v>7</v>
      </c>
      <c r="E10" s="47">
        <v>7</v>
      </c>
      <c r="F10" s="47">
        <v>4</v>
      </c>
      <c r="G10" s="47">
        <v>4</v>
      </c>
      <c r="H10" s="47">
        <v>5</v>
      </c>
      <c r="I10" s="47">
        <v>5</v>
      </c>
      <c r="J10" s="47">
        <v>5</v>
      </c>
      <c r="K10" s="47">
        <v>5</v>
      </c>
      <c r="L10" s="47">
        <v>5</v>
      </c>
      <c r="M10" s="47">
        <v>3</v>
      </c>
      <c r="N10" s="47">
        <v>4</v>
      </c>
      <c r="O10" s="47">
        <v>4</v>
      </c>
      <c r="P10" s="47">
        <f t="shared" si="0"/>
        <v>47.333333333333329</v>
      </c>
      <c r="Q10" s="47"/>
    </row>
    <row r="11" spans="1:17" s="46" customFormat="1" x14ac:dyDescent="0.25">
      <c r="B11" s="47">
        <v>22</v>
      </c>
      <c r="C11" s="47">
        <v>9</v>
      </c>
      <c r="D11" s="47">
        <v>8</v>
      </c>
      <c r="E11" s="47">
        <v>9</v>
      </c>
      <c r="F11" s="47">
        <v>4</v>
      </c>
      <c r="G11" s="47">
        <v>5</v>
      </c>
      <c r="H11" s="47">
        <v>5</v>
      </c>
      <c r="I11" s="47">
        <v>5</v>
      </c>
      <c r="J11" s="47">
        <v>5</v>
      </c>
      <c r="K11" s="47">
        <v>5</v>
      </c>
      <c r="L11" s="47">
        <v>4</v>
      </c>
      <c r="M11" s="47">
        <v>3</v>
      </c>
      <c r="N11" s="47">
        <v>3</v>
      </c>
      <c r="O11" s="47">
        <v>5</v>
      </c>
      <c r="P11" s="47">
        <f t="shared" si="0"/>
        <v>49.666666666666664</v>
      </c>
      <c r="Q11" s="47">
        <v>2</v>
      </c>
    </row>
    <row r="12" spans="1:17" s="46" customFormat="1" x14ac:dyDescent="0.25">
      <c r="B12" s="47">
        <v>26</v>
      </c>
      <c r="C12" s="47">
        <v>8</v>
      </c>
      <c r="D12" s="47">
        <v>9</v>
      </c>
      <c r="E12" s="47">
        <v>7</v>
      </c>
      <c r="F12" s="47">
        <v>5</v>
      </c>
      <c r="G12" s="47">
        <v>4</v>
      </c>
      <c r="H12" s="47">
        <v>4</v>
      </c>
      <c r="I12" s="47">
        <v>5</v>
      </c>
      <c r="J12" s="47">
        <v>4</v>
      </c>
      <c r="K12" s="47">
        <v>5</v>
      </c>
      <c r="L12" s="47">
        <v>4</v>
      </c>
      <c r="M12" s="47">
        <v>5</v>
      </c>
      <c r="N12" s="47">
        <v>3</v>
      </c>
      <c r="O12" s="47">
        <v>5</v>
      </c>
      <c r="P12" s="47">
        <f t="shared" si="0"/>
        <v>49</v>
      </c>
      <c r="Q12" s="47">
        <v>3</v>
      </c>
    </row>
    <row r="13" spans="1:17" s="46" customFormat="1" ht="17.25" customHeigh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>
        <f t="shared" si="0"/>
        <v>0</v>
      </c>
      <c r="Q13" s="47"/>
    </row>
    <row r="14" spans="1:17" s="31" customForma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>
        <f t="shared" si="0"/>
        <v>0</v>
      </c>
      <c r="Q14" s="52"/>
    </row>
    <row r="15" spans="1:17" s="31" customFormat="1" x14ac:dyDescent="0.25">
      <c r="A15" s="31" t="s">
        <v>176</v>
      </c>
      <c r="B15" s="52">
        <v>4</v>
      </c>
      <c r="C15" s="52">
        <v>9</v>
      </c>
      <c r="D15" s="52">
        <v>8</v>
      </c>
      <c r="E15" s="52">
        <v>8</v>
      </c>
      <c r="F15" s="52">
        <v>3</v>
      </c>
      <c r="G15" s="52">
        <v>4</v>
      </c>
      <c r="H15" s="52">
        <v>5</v>
      </c>
      <c r="I15" s="52">
        <v>5</v>
      </c>
      <c r="J15" s="52">
        <v>5</v>
      </c>
      <c r="K15" s="52">
        <v>5</v>
      </c>
      <c r="L15" s="52">
        <v>3</v>
      </c>
      <c r="M15" s="52">
        <v>3</v>
      </c>
      <c r="N15" s="52">
        <v>2</v>
      </c>
      <c r="O15" s="52">
        <v>4</v>
      </c>
      <c r="P15" s="52">
        <f t="shared" si="0"/>
        <v>45.333333333333336</v>
      </c>
      <c r="Q15" s="52">
        <v>3</v>
      </c>
    </row>
    <row r="16" spans="1:17" s="31" customFormat="1" x14ac:dyDescent="0.25">
      <c r="B16" s="52">
        <v>24</v>
      </c>
      <c r="C16" s="52">
        <v>8</v>
      </c>
      <c r="D16" s="52">
        <v>9</v>
      </c>
      <c r="E16" s="52">
        <v>7</v>
      </c>
      <c r="F16" s="52">
        <v>4</v>
      </c>
      <c r="G16" s="52">
        <v>5</v>
      </c>
      <c r="H16" s="52">
        <v>4</v>
      </c>
      <c r="I16" s="52">
        <v>4</v>
      </c>
      <c r="J16" s="52">
        <v>5</v>
      </c>
      <c r="K16" s="52">
        <v>5</v>
      </c>
      <c r="L16" s="52">
        <v>5</v>
      </c>
      <c r="M16" s="52">
        <v>3</v>
      </c>
      <c r="N16" s="52">
        <v>5</v>
      </c>
      <c r="O16" s="52">
        <v>5</v>
      </c>
      <c r="P16" s="52">
        <f t="shared" si="0"/>
        <v>48</v>
      </c>
      <c r="Q16" s="52">
        <v>2</v>
      </c>
    </row>
    <row r="17" spans="1:17" s="31" customForma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>
        <f t="shared" si="0"/>
        <v>0</v>
      </c>
      <c r="Q17" s="52"/>
    </row>
    <row r="18" spans="1:17" s="31" customForma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>
        <f t="shared" si="0"/>
        <v>0</v>
      </c>
      <c r="Q18" s="52"/>
    </row>
    <row r="19" spans="1:17" s="31" customFormat="1" x14ac:dyDescent="0.25">
      <c r="A19" s="31" t="s">
        <v>172</v>
      </c>
      <c r="B19" s="52">
        <v>2</v>
      </c>
      <c r="C19" s="52">
        <v>9</v>
      </c>
      <c r="D19" s="52">
        <v>9</v>
      </c>
      <c r="E19" s="52">
        <v>9</v>
      </c>
      <c r="F19" s="52">
        <v>4</v>
      </c>
      <c r="G19" s="52">
        <v>4</v>
      </c>
      <c r="H19" s="52">
        <v>5</v>
      </c>
      <c r="I19" s="52">
        <v>5</v>
      </c>
      <c r="J19" s="52">
        <v>5</v>
      </c>
      <c r="K19" s="52">
        <v>5</v>
      </c>
      <c r="L19" s="52">
        <v>3</v>
      </c>
      <c r="M19" s="52">
        <v>4</v>
      </c>
      <c r="N19" s="52">
        <v>5</v>
      </c>
      <c r="O19" s="52">
        <v>5</v>
      </c>
      <c r="P19" s="52">
        <f t="shared" si="0"/>
        <v>49</v>
      </c>
      <c r="Q19" s="52">
        <v>3</v>
      </c>
    </row>
    <row r="20" spans="1:17" s="31" customFormat="1" x14ac:dyDescent="0.25">
      <c r="B20" s="52">
        <v>5</v>
      </c>
      <c r="C20" s="52">
        <v>10</v>
      </c>
      <c r="D20" s="52">
        <v>10</v>
      </c>
      <c r="E20" s="52">
        <v>8</v>
      </c>
      <c r="F20" s="52">
        <v>3</v>
      </c>
      <c r="G20" s="52">
        <v>4</v>
      </c>
      <c r="H20" s="52">
        <v>5</v>
      </c>
      <c r="I20" s="52">
        <v>5</v>
      </c>
      <c r="J20" s="52">
        <v>5</v>
      </c>
      <c r="K20" s="52">
        <v>5</v>
      </c>
      <c r="L20" s="52">
        <v>5</v>
      </c>
      <c r="M20" s="52">
        <v>4</v>
      </c>
      <c r="N20" s="52">
        <v>3</v>
      </c>
      <c r="O20" s="52">
        <v>4</v>
      </c>
      <c r="P20" s="52">
        <f t="shared" si="0"/>
        <v>49.333333333333336</v>
      </c>
      <c r="Q20" s="52">
        <v>2</v>
      </c>
    </row>
    <row r="21" spans="1:17" s="31" customFormat="1" x14ac:dyDescent="0.25">
      <c r="B21" s="105">
        <v>6</v>
      </c>
      <c r="C21" s="105">
        <v>8</v>
      </c>
      <c r="D21" s="105">
        <v>8</v>
      </c>
      <c r="E21" s="105">
        <v>7</v>
      </c>
      <c r="F21" s="105">
        <v>2</v>
      </c>
      <c r="G21" s="105">
        <v>4</v>
      </c>
      <c r="H21" s="105">
        <v>5</v>
      </c>
      <c r="I21" s="105">
        <v>5</v>
      </c>
      <c r="J21" s="105">
        <v>5</v>
      </c>
      <c r="K21" s="105">
        <v>3</v>
      </c>
      <c r="L21" s="105">
        <v>4</v>
      </c>
      <c r="M21" s="105">
        <v>3</v>
      </c>
      <c r="N21" s="105">
        <v>3</v>
      </c>
      <c r="O21" s="105">
        <v>5</v>
      </c>
      <c r="P21" s="105">
        <f t="shared" si="0"/>
        <v>43.666666666666671</v>
      </c>
      <c r="Q21" s="105"/>
    </row>
    <row r="22" spans="1:17" s="96" customFormat="1" x14ac:dyDescent="0.25">
      <c r="A22" s="97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>
        <f t="shared" si="0"/>
        <v>0</v>
      </c>
      <c r="Q22" s="95"/>
    </row>
    <row r="23" spans="1:17" s="96" customFormat="1" x14ac:dyDescent="0.25">
      <c r="A23" s="97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>
        <f t="shared" si="0"/>
        <v>0</v>
      </c>
      <c r="Q23" s="95"/>
    </row>
    <row r="24" spans="1:17" s="96" customFormat="1" x14ac:dyDescent="0.25">
      <c r="A24" s="97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>
        <f t="shared" si="0"/>
        <v>0</v>
      </c>
      <c r="Q24" s="95"/>
    </row>
    <row r="25" spans="1:17" s="96" customFormat="1" x14ac:dyDescent="0.25">
      <c r="A25" s="97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>
        <f t="shared" si="0"/>
        <v>0</v>
      </c>
      <c r="Q25" s="95"/>
    </row>
    <row r="26" spans="1:17" s="96" customFormat="1" x14ac:dyDescent="0.25">
      <c r="A26" s="97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>
        <f t="shared" si="0"/>
        <v>0</v>
      </c>
      <c r="Q26" s="95"/>
    </row>
    <row r="27" spans="1:17" s="96" customFormat="1" x14ac:dyDescent="0.25">
      <c r="A27" s="97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>
        <f t="shared" si="0"/>
        <v>0</v>
      </c>
      <c r="Q27" s="95"/>
    </row>
    <row r="28" spans="1:17" s="76" customFormat="1" x14ac:dyDescent="0.25">
      <c r="A28" s="78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>
        <f t="shared" si="0"/>
        <v>0</v>
      </c>
      <c r="Q28" s="77"/>
    </row>
    <row r="29" spans="1:17" s="96" customFormat="1" x14ac:dyDescent="0.25">
      <c r="A29" s="97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>
        <f t="shared" si="0"/>
        <v>0</v>
      </c>
      <c r="Q29" s="95"/>
    </row>
    <row r="30" spans="1:17" s="96" customFormat="1" x14ac:dyDescent="0.25">
      <c r="A30" s="97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>
        <f t="shared" si="0"/>
        <v>0</v>
      </c>
      <c r="Q30" s="95"/>
    </row>
    <row r="31" spans="1:17" s="96" customFormat="1" x14ac:dyDescent="0.25">
      <c r="A31" s="97"/>
      <c r="B31" s="95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5">
        <f t="shared" si="0"/>
        <v>0</v>
      </c>
      <c r="Q31" s="97"/>
    </row>
    <row r="32" spans="1:17" s="96" customFormat="1" x14ac:dyDescent="0.25">
      <c r="A32" s="97"/>
      <c r="B32" s="95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5">
        <f t="shared" si="0"/>
        <v>0</v>
      </c>
      <c r="Q32" s="97"/>
    </row>
    <row r="33" spans="1:17" s="96" customFormat="1" x14ac:dyDescent="0.25">
      <c r="A33" s="97"/>
      <c r="B33" s="95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5">
        <f t="shared" si="0"/>
        <v>0</v>
      </c>
      <c r="Q33" s="97"/>
    </row>
    <row r="34" spans="1:17" s="96" customFormat="1" x14ac:dyDescent="0.25">
      <c r="A34" s="97"/>
      <c r="B34" s="95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5">
        <f t="shared" si="0"/>
        <v>0</v>
      </c>
      <c r="Q34" s="97"/>
    </row>
    <row r="35" spans="1:17" s="96" customFormat="1" x14ac:dyDescent="0.25">
      <c r="A35" s="97"/>
      <c r="B35" s="9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5">
        <f t="shared" si="0"/>
        <v>0</v>
      </c>
      <c r="Q35" s="97"/>
    </row>
    <row r="36" spans="1:17" s="76" customFormat="1" x14ac:dyDescent="0.25">
      <c r="A36" s="78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7">
        <f t="shared" si="0"/>
        <v>0</v>
      </c>
      <c r="Q36" s="78"/>
    </row>
    <row r="37" spans="1:17" s="96" customFormat="1" x14ac:dyDescent="0.25">
      <c r="A37" s="97"/>
      <c r="B37" s="9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5">
        <f t="shared" si="0"/>
        <v>0</v>
      </c>
      <c r="Q37" s="97"/>
    </row>
    <row r="38" spans="1:17" s="96" customFormat="1" x14ac:dyDescent="0.25">
      <c r="A38" s="97"/>
      <c r="B38" s="95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5">
        <f t="shared" si="0"/>
        <v>0</v>
      </c>
      <c r="Q38" s="97"/>
    </row>
    <row r="39" spans="1:17" s="96" customFormat="1" x14ac:dyDescent="0.25">
      <c r="A39" s="97"/>
      <c r="B39" s="95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5">
        <f t="shared" si="0"/>
        <v>0</v>
      </c>
      <c r="Q39" s="97"/>
    </row>
    <row r="40" spans="1:17" s="46" customFormat="1" x14ac:dyDescent="0.25">
      <c r="A40" s="48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95">
        <f t="shared" si="0"/>
        <v>0</v>
      </c>
      <c r="Q40" s="48"/>
    </row>
    <row r="41" spans="1:17" s="46" customFormat="1" x14ac:dyDescent="0.25">
      <c r="A41" s="48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95">
        <f t="shared" si="0"/>
        <v>0</v>
      </c>
      <c r="Q41" s="48"/>
    </row>
    <row r="42" spans="1:17" s="46" customFormat="1" x14ac:dyDescent="0.25">
      <c r="A42" s="48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95">
        <f t="shared" si="0"/>
        <v>0</v>
      </c>
      <c r="Q42" s="48"/>
    </row>
    <row r="43" spans="1:17" s="46" customFormat="1" x14ac:dyDescent="0.25">
      <c r="A43" s="48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95">
        <f t="shared" si="0"/>
        <v>0</v>
      </c>
      <c r="Q43" s="48"/>
    </row>
    <row r="44" spans="1:17" s="46" customFormat="1" x14ac:dyDescent="0.25">
      <c r="A44" s="48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95">
        <f t="shared" si="0"/>
        <v>0</v>
      </c>
      <c r="Q44" s="48"/>
    </row>
    <row r="45" spans="1:17" s="46" customFormat="1" x14ac:dyDescent="0.25">
      <c r="A45" s="48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95">
        <f t="shared" si="0"/>
        <v>0</v>
      </c>
      <c r="Q45" s="48"/>
    </row>
    <row r="46" spans="1:1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95">
        <f t="shared" si="0"/>
        <v>0</v>
      </c>
      <c r="Q46" s="7"/>
    </row>
    <row r="47" spans="1:1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95">
        <f t="shared" si="0"/>
        <v>0</v>
      </c>
      <c r="Q47" s="7"/>
    </row>
    <row r="48" spans="1:17" x14ac:dyDescent="0.25">
      <c r="P48" s="95">
        <f t="shared" si="0"/>
        <v>0</v>
      </c>
    </row>
    <row r="49" spans="16:16" x14ac:dyDescent="0.25">
      <c r="P49" s="95">
        <f t="shared" si="0"/>
        <v>0</v>
      </c>
    </row>
    <row r="50" spans="16:16" x14ac:dyDescent="0.25">
      <c r="P50" s="95">
        <f t="shared" si="0"/>
        <v>0</v>
      </c>
    </row>
  </sheetData>
  <mergeCells count="3">
    <mergeCell ref="K4:M4"/>
    <mergeCell ref="C4:E4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0"/>
  <sheetViews>
    <sheetView topLeftCell="K4" workbookViewId="0">
      <selection activeCell="AB17" sqref="AB17"/>
    </sheetView>
  </sheetViews>
  <sheetFormatPr defaultRowHeight="15" x14ac:dyDescent="0.25"/>
  <sheetData>
    <row r="2" spans="1:24" ht="18" x14ac:dyDescent="0.25">
      <c r="C2" s="20" t="s">
        <v>131</v>
      </c>
    </row>
    <row r="3" spans="1:24" x14ac:dyDescent="0.25">
      <c r="C3" t="s">
        <v>49</v>
      </c>
    </row>
    <row r="4" spans="1:24" ht="30.6" customHeight="1" x14ac:dyDescent="0.25">
      <c r="A4" t="s">
        <v>1</v>
      </c>
      <c r="B4" s="14" t="s">
        <v>2</v>
      </c>
      <c r="C4" s="14" t="s">
        <v>44</v>
      </c>
      <c r="D4" s="14" t="s">
        <v>132</v>
      </c>
      <c r="E4" s="14" t="s">
        <v>133</v>
      </c>
      <c r="F4" s="14" t="s">
        <v>23</v>
      </c>
      <c r="G4" s="14" t="s">
        <v>134</v>
      </c>
      <c r="H4" s="14" t="s">
        <v>21</v>
      </c>
      <c r="I4" s="14" t="s">
        <v>4</v>
      </c>
      <c r="J4" s="14" t="s">
        <v>89</v>
      </c>
      <c r="K4" s="14" t="s">
        <v>25</v>
      </c>
      <c r="L4" s="14" t="s">
        <v>26</v>
      </c>
      <c r="M4" s="14"/>
    </row>
    <row r="5" spans="1:24" x14ac:dyDescent="0.25">
      <c r="B5" s="14">
        <v>10</v>
      </c>
      <c r="C5" s="14">
        <v>20</v>
      </c>
      <c r="D5" s="14">
        <v>20</v>
      </c>
      <c r="E5" s="14">
        <v>20</v>
      </c>
      <c r="F5" s="14">
        <v>10</v>
      </c>
      <c r="G5" s="14">
        <v>10</v>
      </c>
      <c r="H5" s="14">
        <v>20</v>
      </c>
      <c r="I5" s="14">
        <v>10</v>
      </c>
      <c r="J5" s="14">
        <v>10</v>
      </c>
      <c r="K5" s="14"/>
      <c r="L5" s="14">
        <v>130</v>
      </c>
      <c r="M5" s="14"/>
      <c r="S5" s="7" t="s">
        <v>1</v>
      </c>
      <c r="T5" s="7" t="s">
        <v>177</v>
      </c>
      <c r="U5" s="7"/>
      <c r="V5" s="7"/>
      <c r="W5" s="7" t="s">
        <v>26</v>
      </c>
      <c r="X5" s="7" t="s">
        <v>178</v>
      </c>
    </row>
    <row r="6" spans="1:24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T6" s="108" t="s">
        <v>190</v>
      </c>
      <c r="U6" s="108" t="s">
        <v>191</v>
      </c>
      <c r="V6" s="108" t="s">
        <v>192</v>
      </c>
      <c r="W6" s="7"/>
      <c r="X6" s="7"/>
    </row>
    <row r="7" spans="1:24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R7" t="s">
        <v>174</v>
      </c>
      <c r="S7" s="7">
        <v>7</v>
      </c>
      <c r="T7" s="7">
        <v>28</v>
      </c>
      <c r="U7" s="7">
        <v>28</v>
      </c>
      <c r="V7" s="7">
        <v>28</v>
      </c>
      <c r="W7" s="7">
        <f>(T7+U7+V7)/3</f>
        <v>28</v>
      </c>
      <c r="X7" s="7">
        <v>3</v>
      </c>
    </row>
    <row r="8" spans="1:24" s="26" customForma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S8" s="27"/>
      <c r="T8" s="27"/>
      <c r="U8" s="27"/>
      <c r="V8" s="27"/>
      <c r="W8" s="27">
        <f t="shared" ref="W8:W70" si="0">(T8+U8+V8)/3</f>
        <v>0</v>
      </c>
      <c r="X8" s="27"/>
    </row>
    <row r="9" spans="1:24" s="26" customForma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S9" s="27"/>
      <c r="T9" s="27"/>
      <c r="U9" s="27"/>
      <c r="V9" s="27"/>
      <c r="W9" s="27">
        <f t="shared" si="0"/>
        <v>0</v>
      </c>
      <c r="X9" s="27"/>
    </row>
    <row r="10" spans="1:24" s="26" customFormat="1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S10" s="27"/>
      <c r="T10" s="27"/>
      <c r="U10" s="27"/>
      <c r="V10" s="27"/>
      <c r="W10" s="27">
        <f t="shared" si="0"/>
        <v>0</v>
      </c>
      <c r="X10" s="27"/>
    </row>
    <row r="11" spans="1:24" s="26" customForma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S11" s="27"/>
      <c r="T11" s="27"/>
      <c r="U11" s="27"/>
      <c r="V11" s="27"/>
      <c r="W11" s="27">
        <f t="shared" si="0"/>
        <v>0</v>
      </c>
      <c r="X11" s="27"/>
    </row>
    <row r="12" spans="1:24" s="26" customForma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S12" s="27"/>
      <c r="T12" s="27"/>
      <c r="U12" s="27"/>
      <c r="V12" s="27"/>
      <c r="W12" s="27">
        <f t="shared" si="0"/>
        <v>0</v>
      </c>
      <c r="X12" s="27"/>
    </row>
    <row r="13" spans="1:24" s="26" customFormat="1" x14ac:dyDescent="0.2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R13" s="26" t="s">
        <v>176</v>
      </c>
      <c r="S13" s="27">
        <v>4</v>
      </c>
      <c r="T13" s="27">
        <v>29</v>
      </c>
      <c r="U13" s="27">
        <v>29</v>
      </c>
      <c r="V13" s="27">
        <v>29</v>
      </c>
      <c r="W13" s="27">
        <f t="shared" si="0"/>
        <v>29</v>
      </c>
      <c r="X13" s="27">
        <v>2</v>
      </c>
    </row>
    <row r="14" spans="1:24" s="26" customFormat="1" x14ac:dyDescent="0.2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S14" s="27"/>
      <c r="T14" s="27"/>
      <c r="U14" s="27"/>
      <c r="V14" s="27"/>
      <c r="W14" s="27">
        <f t="shared" si="0"/>
        <v>0</v>
      </c>
      <c r="X14" s="27"/>
    </row>
    <row r="15" spans="1:24" s="26" customForma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S15" s="27"/>
      <c r="T15" s="27"/>
      <c r="U15" s="27"/>
      <c r="V15" s="27"/>
      <c r="W15" s="27">
        <f t="shared" si="0"/>
        <v>0</v>
      </c>
      <c r="X15" s="27"/>
    </row>
    <row r="16" spans="1:24" s="26" customFormat="1" x14ac:dyDescent="0.25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S16" s="27"/>
      <c r="T16" s="27"/>
      <c r="U16" s="27"/>
      <c r="V16" s="27"/>
      <c r="W16" s="27">
        <f t="shared" si="0"/>
        <v>0</v>
      </c>
      <c r="X16" s="27"/>
    </row>
    <row r="17" spans="2:25" s="26" customForma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S17" s="27"/>
      <c r="T17" s="27"/>
      <c r="U17" s="27"/>
      <c r="V17" s="27"/>
      <c r="W17" s="27">
        <f t="shared" si="0"/>
        <v>0</v>
      </c>
      <c r="X17" s="27"/>
    </row>
    <row r="18" spans="2:25" s="31" customForma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S18" s="32"/>
      <c r="T18" s="32"/>
      <c r="U18" s="32"/>
      <c r="V18" s="32"/>
      <c r="W18" s="32">
        <f t="shared" si="0"/>
        <v>0</v>
      </c>
      <c r="X18" s="32"/>
    </row>
    <row r="19" spans="2:25" s="31" customForma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S19" s="32"/>
      <c r="T19" s="32"/>
      <c r="U19" s="32"/>
      <c r="V19" s="32"/>
      <c r="W19" s="32">
        <f t="shared" si="0"/>
        <v>0</v>
      </c>
      <c r="X19" s="32"/>
    </row>
    <row r="20" spans="2:25" s="31" customForma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S20" s="32"/>
      <c r="T20" s="32"/>
      <c r="U20" s="32"/>
      <c r="V20" s="32"/>
      <c r="W20" s="32">
        <f t="shared" si="0"/>
        <v>0</v>
      </c>
      <c r="X20" s="32"/>
    </row>
    <row r="21" spans="2:25" s="31" customFormat="1" x14ac:dyDescent="0.25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S21" s="32"/>
      <c r="T21" s="32"/>
      <c r="U21" s="32"/>
      <c r="V21" s="32"/>
      <c r="W21" s="32">
        <f t="shared" si="0"/>
        <v>0</v>
      </c>
      <c r="X21" s="32"/>
    </row>
    <row r="22" spans="2:25" s="31" customFormat="1" x14ac:dyDescent="0.2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S22" s="93"/>
      <c r="T22" s="32"/>
      <c r="U22" s="32"/>
      <c r="V22" s="32"/>
      <c r="W22" s="32">
        <f t="shared" si="0"/>
        <v>0</v>
      </c>
      <c r="X22" s="32"/>
    </row>
    <row r="23" spans="2:25" s="99" customFormat="1" ht="12.6" customHeight="1" x14ac:dyDescent="0.25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S23" s="100"/>
      <c r="T23" s="101"/>
      <c r="U23" s="101"/>
      <c r="V23" s="101"/>
      <c r="W23" s="101">
        <f t="shared" si="0"/>
        <v>0</v>
      </c>
      <c r="X23" s="101"/>
    </row>
    <row r="24" spans="2:25" s="99" customFormat="1" x14ac:dyDescent="0.2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S24" s="100"/>
      <c r="T24" s="101"/>
      <c r="U24" s="101"/>
      <c r="V24" s="101"/>
      <c r="W24" s="101">
        <f t="shared" si="0"/>
        <v>0</v>
      </c>
      <c r="X24" s="101"/>
    </row>
    <row r="25" spans="2:25" s="99" customFormat="1" x14ac:dyDescent="0.2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S25" s="100"/>
      <c r="T25" s="101"/>
      <c r="U25" s="101"/>
      <c r="V25" s="101"/>
      <c r="W25" s="101">
        <f t="shared" si="0"/>
        <v>0</v>
      </c>
      <c r="X25" s="101"/>
    </row>
    <row r="26" spans="2:25" s="99" customFormat="1" x14ac:dyDescent="0.25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S26" s="100"/>
      <c r="T26" s="101"/>
      <c r="U26" s="101"/>
      <c r="V26" s="101"/>
      <c r="W26" s="101">
        <f t="shared" si="0"/>
        <v>0</v>
      </c>
      <c r="X26" s="101"/>
    </row>
    <row r="27" spans="2:25" s="99" customFormat="1" x14ac:dyDescent="0.2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S27" s="100"/>
      <c r="T27" s="101"/>
      <c r="U27" s="101"/>
      <c r="V27" s="101"/>
      <c r="W27" s="101">
        <f t="shared" si="0"/>
        <v>0</v>
      </c>
      <c r="X27" s="101"/>
    </row>
    <row r="28" spans="2:25" s="99" customFormat="1" x14ac:dyDescent="0.2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S28" s="100"/>
      <c r="T28" s="101"/>
      <c r="U28" s="101"/>
      <c r="V28" s="101"/>
      <c r="W28" s="101">
        <f t="shared" si="0"/>
        <v>0</v>
      </c>
      <c r="X28" s="101"/>
    </row>
    <row r="29" spans="2:25" s="99" customFormat="1" x14ac:dyDescent="0.2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S29" s="100"/>
      <c r="T29" s="101"/>
      <c r="U29" s="101"/>
      <c r="V29" s="101"/>
      <c r="W29" s="101">
        <f t="shared" si="0"/>
        <v>0</v>
      </c>
      <c r="X29" s="101"/>
    </row>
    <row r="30" spans="2:25" s="99" customFormat="1" x14ac:dyDescent="0.25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S30" s="100"/>
      <c r="T30" s="102"/>
      <c r="U30" s="102"/>
      <c r="V30" s="102"/>
      <c r="W30" s="102">
        <f t="shared" si="0"/>
        <v>0</v>
      </c>
      <c r="X30" s="102"/>
    </row>
    <row r="31" spans="2:25" s="99" customFormat="1" x14ac:dyDescent="0.25">
      <c r="R31" s="101"/>
      <c r="S31" s="101"/>
      <c r="T31" s="101"/>
      <c r="U31" s="101"/>
      <c r="V31" s="101"/>
      <c r="W31" s="101">
        <f t="shared" si="0"/>
        <v>0</v>
      </c>
      <c r="X31" s="101"/>
      <c r="Y31" s="101"/>
    </row>
    <row r="32" spans="2:25" s="99" customFormat="1" x14ac:dyDescent="0.25">
      <c r="R32" s="101"/>
      <c r="S32" s="101"/>
      <c r="T32" s="101"/>
      <c r="U32" s="101"/>
      <c r="V32" s="101"/>
      <c r="W32" s="101">
        <f t="shared" si="0"/>
        <v>0</v>
      </c>
      <c r="X32" s="101"/>
      <c r="Y32" s="101"/>
    </row>
    <row r="33" spans="10:25" s="99" customFormat="1" x14ac:dyDescent="0.25">
      <c r="J33" s="99" t="s">
        <v>100</v>
      </c>
      <c r="R33" s="101"/>
      <c r="S33" s="101"/>
      <c r="T33" s="101"/>
      <c r="U33" s="101"/>
      <c r="V33" s="101"/>
      <c r="W33" s="101">
        <f t="shared" si="0"/>
        <v>0</v>
      </c>
      <c r="X33" s="101"/>
      <c r="Y33" s="101"/>
    </row>
    <row r="34" spans="10:25" s="99" customFormat="1" x14ac:dyDescent="0.25">
      <c r="R34" s="101"/>
      <c r="S34" s="101"/>
      <c r="T34" s="101"/>
      <c r="U34" s="101"/>
      <c r="V34" s="101"/>
      <c r="W34" s="101">
        <f t="shared" si="0"/>
        <v>0</v>
      </c>
      <c r="X34" s="101"/>
      <c r="Y34" s="101"/>
    </row>
    <row r="35" spans="10:25" s="99" customFormat="1" x14ac:dyDescent="0.25">
      <c r="J35" s="99" t="s">
        <v>101</v>
      </c>
      <c r="R35" s="101"/>
      <c r="S35" s="101"/>
      <c r="T35" s="101"/>
      <c r="U35" s="101"/>
      <c r="V35" s="101"/>
      <c r="W35" s="101">
        <f t="shared" si="0"/>
        <v>0</v>
      </c>
      <c r="X35" s="101"/>
      <c r="Y35" s="101"/>
    </row>
    <row r="36" spans="10:25" s="99" customFormat="1" x14ac:dyDescent="0.25">
      <c r="R36" s="101"/>
      <c r="S36" s="101"/>
      <c r="T36" s="101"/>
      <c r="U36" s="101"/>
      <c r="V36" s="101"/>
      <c r="W36" s="101">
        <f t="shared" si="0"/>
        <v>0</v>
      </c>
      <c r="X36" s="101"/>
      <c r="Y36" s="101"/>
    </row>
    <row r="37" spans="10:25" s="99" customFormat="1" x14ac:dyDescent="0.25">
      <c r="R37" s="101"/>
      <c r="S37" s="101"/>
      <c r="T37" s="101"/>
      <c r="U37" s="101"/>
      <c r="V37" s="101"/>
      <c r="W37" s="101">
        <f t="shared" si="0"/>
        <v>0</v>
      </c>
      <c r="X37" s="101"/>
      <c r="Y37" s="101"/>
    </row>
    <row r="38" spans="10:25" s="46" customFormat="1" x14ac:dyDescent="0.25">
      <c r="R38" s="48" t="s">
        <v>172</v>
      </c>
      <c r="S38" s="48"/>
      <c r="T38" s="48"/>
      <c r="U38" s="48"/>
      <c r="V38" s="48"/>
      <c r="W38" s="48">
        <f t="shared" si="0"/>
        <v>0</v>
      </c>
      <c r="X38" s="48"/>
      <c r="Y38" s="48"/>
    </row>
    <row r="39" spans="10:25" s="46" customFormat="1" x14ac:dyDescent="0.25">
      <c r="R39" s="48"/>
      <c r="S39" s="48"/>
      <c r="T39" s="48"/>
      <c r="U39" s="48"/>
      <c r="V39" s="48"/>
      <c r="W39" s="48">
        <f t="shared" si="0"/>
        <v>0</v>
      </c>
      <c r="X39" s="48"/>
      <c r="Y39" s="48"/>
    </row>
    <row r="40" spans="10:25" x14ac:dyDescent="0.25">
      <c r="R40" s="7"/>
      <c r="S40" s="7"/>
      <c r="T40" s="7"/>
      <c r="U40" s="7"/>
      <c r="V40" s="7"/>
      <c r="W40" s="7">
        <f t="shared" si="0"/>
        <v>0</v>
      </c>
      <c r="X40" s="7"/>
      <c r="Y40" s="7"/>
    </row>
    <row r="41" spans="10:25" x14ac:dyDescent="0.25">
      <c r="R41" s="7"/>
      <c r="S41" s="7"/>
      <c r="T41" s="7"/>
      <c r="U41" s="7"/>
      <c r="V41" s="7"/>
      <c r="W41" s="7">
        <f t="shared" si="0"/>
        <v>0</v>
      </c>
      <c r="X41" s="7"/>
      <c r="Y41" s="7"/>
    </row>
    <row r="42" spans="10:25" x14ac:dyDescent="0.25">
      <c r="R42" s="7"/>
      <c r="S42" s="7"/>
      <c r="T42" s="7"/>
      <c r="U42" s="7"/>
      <c r="V42" s="7"/>
      <c r="W42" s="7">
        <f t="shared" si="0"/>
        <v>0</v>
      </c>
      <c r="X42" s="7"/>
      <c r="Y42" s="7"/>
    </row>
    <row r="43" spans="10:25" x14ac:dyDescent="0.25">
      <c r="R43" s="7"/>
      <c r="S43" s="7"/>
      <c r="T43" s="7"/>
      <c r="U43" s="7"/>
      <c r="V43" s="7"/>
      <c r="W43" s="7">
        <f t="shared" si="0"/>
        <v>0</v>
      </c>
      <c r="X43" s="7"/>
      <c r="Y43" s="7"/>
    </row>
    <row r="44" spans="10:25" x14ac:dyDescent="0.25">
      <c r="R44" s="7"/>
      <c r="S44" s="7"/>
      <c r="T44" s="7"/>
      <c r="U44" s="7"/>
      <c r="V44" s="7"/>
      <c r="W44" s="7">
        <f t="shared" si="0"/>
        <v>0</v>
      </c>
      <c r="X44" s="7"/>
      <c r="Y44" s="7"/>
    </row>
    <row r="45" spans="10:25" x14ac:dyDescent="0.25">
      <c r="R45" s="7"/>
      <c r="S45" s="7"/>
      <c r="T45" s="7"/>
      <c r="U45" s="7"/>
      <c r="V45" s="7"/>
      <c r="W45" s="7">
        <f t="shared" si="0"/>
        <v>0</v>
      </c>
      <c r="X45" s="7"/>
      <c r="Y45" s="7"/>
    </row>
    <row r="46" spans="10:25" x14ac:dyDescent="0.25">
      <c r="R46" s="7"/>
      <c r="S46" s="7"/>
      <c r="T46" s="7"/>
      <c r="U46" s="7"/>
      <c r="V46" s="7"/>
      <c r="W46" s="7">
        <f t="shared" si="0"/>
        <v>0</v>
      </c>
      <c r="X46" s="7"/>
      <c r="Y46" s="7"/>
    </row>
    <row r="47" spans="10:25" x14ac:dyDescent="0.25">
      <c r="R47" s="7"/>
      <c r="S47" s="7"/>
      <c r="T47" s="7"/>
      <c r="U47" s="7"/>
      <c r="V47" s="7"/>
      <c r="W47" s="7">
        <f t="shared" si="0"/>
        <v>0</v>
      </c>
      <c r="X47" s="7"/>
      <c r="Y47" s="7"/>
    </row>
    <row r="48" spans="10:25" x14ac:dyDescent="0.25">
      <c r="R48" s="7"/>
      <c r="S48" s="7"/>
      <c r="T48" s="7"/>
      <c r="U48" s="7"/>
      <c r="V48" s="7"/>
      <c r="W48" s="7">
        <f t="shared" si="0"/>
        <v>0</v>
      </c>
      <c r="X48" s="7"/>
      <c r="Y48" s="7"/>
    </row>
    <row r="49" spans="18:25" x14ac:dyDescent="0.25">
      <c r="R49" s="7"/>
      <c r="S49" s="7"/>
      <c r="T49" s="7"/>
      <c r="U49" s="7"/>
      <c r="V49" s="7"/>
      <c r="W49" s="7">
        <f t="shared" si="0"/>
        <v>0</v>
      </c>
      <c r="X49" s="7"/>
      <c r="Y49" s="7"/>
    </row>
    <row r="50" spans="18:25" x14ac:dyDescent="0.25">
      <c r="R50" s="7"/>
      <c r="S50" s="7"/>
      <c r="T50" s="7"/>
      <c r="U50" s="7"/>
      <c r="V50" s="7"/>
      <c r="W50" s="7">
        <f t="shared" si="0"/>
        <v>0</v>
      </c>
      <c r="X50" s="7"/>
      <c r="Y50" s="7"/>
    </row>
    <row r="51" spans="18:25" x14ac:dyDescent="0.25">
      <c r="R51" s="7"/>
      <c r="S51" s="7"/>
      <c r="T51" s="7"/>
      <c r="U51" s="7"/>
      <c r="V51" s="7"/>
      <c r="W51" s="7">
        <f t="shared" si="0"/>
        <v>0</v>
      </c>
      <c r="X51" s="7"/>
      <c r="Y51" s="7"/>
    </row>
    <row r="52" spans="18:25" x14ac:dyDescent="0.25">
      <c r="R52" s="7"/>
      <c r="S52" s="7"/>
      <c r="T52" s="7"/>
      <c r="U52" s="7"/>
      <c r="V52" s="7"/>
      <c r="W52" s="7">
        <f t="shared" si="0"/>
        <v>0</v>
      </c>
      <c r="X52" s="7"/>
      <c r="Y52" s="7"/>
    </row>
    <row r="53" spans="18:25" x14ac:dyDescent="0.25">
      <c r="R53" s="7"/>
      <c r="S53" s="7"/>
      <c r="T53" s="7"/>
      <c r="U53" s="7"/>
      <c r="V53" s="7"/>
      <c r="W53" s="7">
        <f t="shared" si="0"/>
        <v>0</v>
      </c>
      <c r="X53" s="7"/>
      <c r="Y53" s="7"/>
    </row>
    <row r="54" spans="18:25" x14ac:dyDescent="0.25">
      <c r="R54" s="7"/>
      <c r="S54" s="7"/>
      <c r="T54" s="7"/>
      <c r="U54" s="7"/>
      <c r="V54" s="7"/>
      <c r="W54" s="7">
        <f t="shared" si="0"/>
        <v>0</v>
      </c>
      <c r="X54" s="7"/>
      <c r="Y54" s="7"/>
    </row>
    <row r="55" spans="18:25" x14ac:dyDescent="0.25">
      <c r="R55" s="7"/>
      <c r="S55" s="7"/>
      <c r="T55" s="7"/>
      <c r="U55" s="7"/>
      <c r="V55" s="7"/>
      <c r="W55" s="7">
        <f t="shared" si="0"/>
        <v>0</v>
      </c>
      <c r="X55" s="7"/>
      <c r="Y55" s="7"/>
    </row>
    <row r="56" spans="18:25" x14ac:dyDescent="0.25">
      <c r="R56" s="7"/>
      <c r="S56" s="7"/>
      <c r="T56" s="7"/>
      <c r="U56" s="7"/>
      <c r="V56" s="7"/>
      <c r="W56" s="7">
        <f t="shared" si="0"/>
        <v>0</v>
      </c>
      <c r="X56" s="7"/>
      <c r="Y56" s="7"/>
    </row>
    <row r="57" spans="18:25" x14ac:dyDescent="0.25">
      <c r="R57" s="7"/>
      <c r="S57" s="7"/>
      <c r="T57" s="7"/>
      <c r="U57" s="7"/>
      <c r="V57" s="7"/>
      <c r="W57" s="7">
        <f t="shared" si="0"/>
        <v>0</v>
      </c>
      <c r="X57" s="7"/>
      <c r="Y57" s="7"/>
    </row>
    <row r="58" spans="18:25" x14ac:dyDescent="0.25">
      <c r="R58" s="7"/>
      <c r="S58" s="7"/>
      <c r="T58" s="7"/>
      <c r="U58" s="7"/>
      <c r="V58" s="7"/>
      <c r="W58" s="7">
        <f t="shared" si="0"/>
        <v>0</v>
      </c>
      <c r="X58" s="7"/>
      <c r="Y58" s="7"/>
    </row>
    <row r="59" spans="18:25" x14ac:dyDescent="0.25">
      <c r="R59" s="7"/>
      <c r="S59" s="7"/>
      <c r="T59" s="7"/>
      <c r="U59" s="7"/>
      <c r="V59" s="7"/>
      <c r="W59" s="7">
        <f t="shared" si="0"/>
        <v>0</v>
      </c>
      <c r="X59" s="7"/>
      <c r="Y59" s="7"/>
    </row>
    <row r="60" spans="18:25" x14ac:dyDescent="0.25">
      <c r="R60" s="7"/>
      <c r="S60" s="7"/>
      <c r="T60" s="7"/>
      <c r="U60" s="7"/>
      <c r="V60" s="7"/>
      <c r="W60" s="7">
        <f t="shared" si="0"/>
        <v>0</v>
      </c>
      <c r="X60" s="7"/>
      <c r="Y60" s="7"/>
    </row>
    <row r="61" spans="18:25" x14ac:dyDescent="0.25">
      <c r="W61" s="94">
        <f t="shared" si="0"/>
        <v>0</v>
      </c>
    </row>
    <row r="62" spans="18:25" x14ac:dyDescent="0.25">
      <c r="W62" s="7">
        <f t="shared" si="0"/>
        <v>0</v>
      </c>
    </row>
    <row r="63" spans="18:25" x14ac:dyDescent="0.25">
      <c r="W63" s="7">
        <f t="shared" si="0"/>
        <v>0</v>
      </c>
    </row>
    <row r="64" spans="18:25" x14ac:dyDescent="0.25">
      <c r="W64" s="7">
        <f t="shared" si="0"/>
        <v>0</v>
      </c>
    </row>
    <row r="65" spans="23:23" x14ac:dyDescent="0.25">
      <c r="W65" s="7">
        <f t="shared" si="0"/>
        <v>0</v>
      </c>
    </row>
    <row r="66" spans="23:23" x14ac:dyDescent="0.25">
      <c r="W66" s="7">
        <f t="shared" si="0"/>
        <v>0</v>
      </c>
    </row>
    <row r="67" spans="23:23" x14ac:dyDescent="0.25">
      <c r="W67" s="7">
        <f t="shared" si="0"/>
        <v>0</v>
      </c>
    </row>
    <row r="68" spans="23:23" x14ac:dyDescent="0.25">
      <c r="W68" s="7">
        <f t="shared" si="0"/>
        <v>0</v>
      </c>
    </row>
    <row r="69" spans="23:23" x14ac:dyDescent="0.25">
      <c r="W69" s="7">
        <f t="shared" si="0"/>
        <v>0</v>
      </c>
    </row>
    <row r="70" spans="23:23" x14ac:dyDescent="0.25">
      <c r="W70" s="7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A4" workbookViewId="0">
      <selection activeCell="N29" sqref="N29"/>
    </sheetView>
  </sheetViews>
  <sheetFormatPr defaultRowHeight="15" x14ac:dyDescent="0.25"/>
  <cols>
    <col min="13" max="13" width="11.5703125" bestFit="1" customWidth="1"/>
  </cols>
  <sheetData>
    <row r="2" spans="1:14" ht="18" x14ac:dyDescent="0.25">
      <c r="F2" s="20" t="s">
        <v>135</v>
      </c>
    </row>
    <row r="5" spans="1:14" ht="45" customHeight="1" x14ac:dyDescent="0.25">
      <c r="B5" s="14" t="s">
        <v>1</v>
      </c>
      <c r="C5" s="129" t="s">
        <v>2</v>
      </c>
      <c r="D5" s="130"/>
      <c r="E5" s="133"/>
      <c r="F5" s="14" t="s">
        <v>4</v>
      </c>
      <c r="G5" s="14" t="s">
        <v>121</v>
      </c>
      <c r="H5" s="128" t="s">
        <v>40</v>
      </c>
      <c r="I5" s="128"/>
      <c r="J5" s="128"/>
      <c r="K5" s="14" t="s">
        <v>10</v>
      </c>
      <c r="L5" s="14" t="s">
        <v>136</v>
      </c>
      <c r="M5" s="14" t="s">
        <v>26</v>
      </c>
    </row>
    <row r="6" spans="1:14" x14ac:dyDescent="0.25">
      <c r="B6" s="14"/>
      <c r="C6" s="108" t="s">
        <v>190</v>
      </c>
      <c r="D6" s="108" t="s">
        <v>191</v>
      </c>
      <c r="E6" s="108" t="s">
        <v>192</v>
      </c>
      <c r="F6" s="14"/>
      <c r="G6" s="14"/>
      <c r="H6" s="14" t="s">
        <v>115</v>
      </c>
      <c r="I6" s="14" t="s">
        <v>116</v>
      </c>
      <c r="J6" s="14" t="s">
        <v>124</v>
      </c>
      <c r="K6" s="14"/>
      <c r="L6" s="14"/>
      <c r="M6" s="14"/>
    </row>
    <row r="7" spans="1:14" x14ac:dyDescent="0.25">
      <c r="B7" s="14"/>
      <c r="C7" s="129">
        <v>10</v>
      </c>
      <c r="D7" s="130"/>
      <c r="E7" s="133"/>
      <c r="F7" s="14">
        <v>10</v>
      </c>
      <c r="G7" s="14">
        <v>10</v>
      </c>
      <c r="H7" s="14">
        <v>10</v>
      </c>
      <c r="I7" s="14">
        <v>10</v>
      </c>
      <c r="J7" s="14">
        <v>10</v>
      </c>
      <c r="K7" s="14">
        <v>5</v>
      </c>
      <c r="L7" s="14"/>
      <c r="M7" s="14">
        <v>65</v>
      </c>
    </row>
    <row r="8" spans="1:14" s="41" customFormat="1" x14ac:dyDescent="0.25">
      <c r="A8" s="41" t="s">
        <v>174</v>
      </c>
      <c r="B8" s="42">
        <v>3</v>
      </c>
      <c r="C8" s="42">
        <v>8</v>
      </c>
      <c r="D8" s="42">
        <v>7</v>
      </c>
      <c r="E8" s="42">
        <v>7</v>
      </c>
      <c r="F8" s="42">
        <v>3</v>
      </c>
      <c r="G8" s="42">
        <v>3</v>
      </c>
      <c r="H8" s="42">
        <v>4</v>
      </c>
      <c r="I8" s="42">
        <v>4</v>
      </c>
      <c r="J8" s="42">
        <v>4</v>
      </c>
      <c r="K8" s="42">
        <v>5</v>
      </c>
      <c r="L8" s="42"/>
      <c r="M8" s="42">
        <f>(C8+D8+E8)/3+F8+G8+H8+I8+J8+K8-L8</f>
        <v>30.333333333333332</v>
      </c>
    </row>
    <row r="9" spans="1:14" s="41" customFormat="1" x14ac:dyDescent="0.25">
      <c r="B9" s="42">
        <v>7</v>
      </c>
      <c r="C9" s="42">
        <v>9</v>
      </c>
      <c r="D9" s="42">
        <v>9</v>
      </c>
      <c r="E9" s="42">
        <v>9</v>
      </c>
      <c r="F9" s="42">
        <v>4</v>
      </c>
      <c r="G9" s="42">
        <v>4</v>
      </c>
      <c r="H9" s="42">
        <v>5</v>
      </c>
      <c r="I9" s="42">
        <v>5</v>
      </c>
      <c r="J9" s="42">
        <v>5</v>
      </c>
      <c r="K9" s="42">
        <v>5</v>
      </c>
      <c r="L9" s="42"/>
      <c r="M9" s="42">
        <f t="shared" ref="M9:M31" si="0">(C9+D9+E9)/3+F9+G9+H9+I9+J9+K9-L9</f>
        <v>37</v>
      </c>
      <c r="N9" s="41">
        <v>2</v>
      </c>
    </row>
    <row r="10" spans="1:14" s="41" customFormat="1" x14ac:dyDescent="0.25">
      <c r="B10" s="42">
        <v>8</v>
      </c>
      <c r="C10" s="42">
        <v>6</v>
      </c>
      <c r="D10" s="42">
        <v>5</v>
      </c>
      <c r="E10" s="42">
        <v>5</v>
      </c>
      <c r="F10" s="42">
        <v>3</v>
      </c>
      <c r="G10" s="42">
        <v>3</v>
      </c>
      <c r="H10" s="42">
        <v>2</v>
      </c>
      <c r="I10" s="42">
        <v>2</v>
      </c>
      <c r="J10" s="42">
        <v>2</v>
      </c>
      <c r="K10" s="42">
        <v>3</v>
      </c>
      <c r="L10" s="42">
        <v>5</v>
      </c>
      <c r="M10" s="42">
        <f t="shared" si="0"/>
        <v>15.333333333333332</v>
      </c>
    </row>
    <row r="11" spans="1:14" s="41" customFormat="1" x14ac:dyDescent="0.25">
      <c r="B11" s="42">
        <v>17</v>
      </c>
      <c r="C11" s="42">
        <v>7</v>
      </c>
      <c r="D11" s="42">
        <v>8</v>
      </c>
      <c r="E11" s="42">
        <v>8</v>
      </c>
      <c r="F11" s="42">
        <v>5</v>
      </c>
      <c r="G11" s="42">
        <v>4</v>
      </c>
      <c r="H11" s="42">
        <v>5</v>
      </c>
      <c r="I11" s="42">
        <v>5</v>
      </c>
      <c r="J11" s="42">
        <v>3</v>
      </c>
      <c r="K11" s="42">
        <v>4</v>
      </c>
      <c r="L11" s="42"/>
      <c r="M11" s="42">
        <f t="shared" si="0"/>
        <v>33.666666666666671</v>
      </c>
      <c r="N11" s="41">
        <v>3</v>
      </c>
    </row>
    <row r="12" spans="1:14" s="41" customFormat="1" x14ac:dyDescent="0.25">
      <c r="B12" s="42">
        <v>26</v>
      </c>
      <c r="C12" s="42">
        <v>10</v>
      </c>
      <c r="D12" s="42">
        <v>10</v>
      </c>
      <c r="E12" s="42">
        <v>9</v>
      </c>
      <c r="F12" s="42">
        <v>5</v>
      </c>
      <c r="G12" s="42">
        <v>5</v>
      </c>
      <c r="H12" s="42">
        <v>5</v>
      </c>
      <c r="I12" s="42">
        <v>5</v>
      </c>
      <c r="J12" s="42">
        <v>5</v>
      </c>
      <c r="K12" s="42">
        <v>5</v>
      </c>
      <c r="L12" s="42"/>
      <c r="M12" s="42">
        <f t="shared" si="0"/>
        <v>39.666666666666664</v>
      </c>
      <c r="N12" s="41">
        <v>1</v>
      </c>
    </row>
    <row r="13" spans="1:14" s="41" customForma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>
        <f t="shared" si="0"/>
        <v>0</v>
      </c>
    </row>
    <row r="14" spans="1:14" s="41" customFormat="1" x14ac:dyDescent="0.2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>
        <f t="shared" si="0"/>
        <v>0</v>
      </c>
    </row>
    <row r="15" spans="1:14" s="88" customFormat="1" x14ac:dyDescent="0.25">
      <c r="A15" s="88" t="s">
        <v>176</v>
      </c>
      <c r="B15" s="89">
        <v>4</v>
      </c>
      <c r="C15" s="89">
        <v>8</v>
      </c>
      <c r="D15" s="89">
        <v>8</v>
      </c>
      <c r="E15" s="89">
        <v>7</v>
      </c>
      <c r="F15" s="89">
        <v>4</v>
      </c>
      <c r="G15" s="89">
        <v>2</v>
      </c>
      <c r="H15" s="89">
        <v>4</v>
      </c>
      <c r="I15" s="89">
        <v>4</v>
      </c>
      <c r="J15" s="89">
        <v>4</v>
      </c>
      <c r="K15" s="89">
        <v>3</v>
      </c>
      <c r="L15" s="89"/>
      <c r="M15" s="89">
        <f t="shared" si="0"/>
        <v>28.666666666666668</v>
      </c>
      <c r="N15" s="90">
        <v>3</v>
      </c>
    </row>
    <row r="16" spans="1:14" s="88" customFormat="1" x14ac:dyDescent="0.25">
      <c r="B16" s="89">
        <v>13</v>
      </c>
      <c r="C16" s="89">
        <v>9</v>
      </c>
      <c r="D16" s="89">
        <v>9</v>
      </c>
      <c r="E16" s="89">
        <v>8</v>
      </c>
      <c r="F16" s="89">
        <v>5</v>
      </c>
      <c r="G16" s="89">
        <v>3</v>
      </c>
      <c r="H16" s="89">
        <v>5</v>
      </c>
      <c r="I16" s="89">
        <v>5</v>
      </c>
      <c r="J16" s="89">
        <v>5</v>
      </c>
      <c r="K16" s="89">
        <v>4</v>
      </c>
      <c r="L16" s="89"/>
      <c r="M16" s="89">
        <f t="shared" si="0"/>
        <v>35.666666666666664</v>
      </c>
      <c r="N16" s="90">
        <v>1</v>
      </c>
    </row>
    <row r="17" spans="1:15" s="88" customFormat="1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>
        <f t="shared" si="0"/>
        <v>0</v>
      </c>
      <c r="N17" s="90"/>
    </row>
    <row r="18" spans="1:15" s="88" customFormat="1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>
        <f t="shared" si="0"/>
        <v>0</v>
      </c>
    </row>
    <row r="19" spans="1:15" s="88" customFormat="1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>
        <f t="shared" si="0"/>
        <v>0</v>
      </c>
    </row>
    <row r="20" spans="1:15" s="88" customFormat="1" x14ac:dyDescent="0.2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>
        <f t="shared" si="0"/>
        <v>0</v>
      </c>
    </row>
    <row r="21" spans="1:15" s="88" customFormat="1" x14ac:dyDescent="0.25"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>
        <f t="shared" si="0"/>
        <v>0</v>
      </c>
    </row>
    <row r="22" spans="1:15" s="88" customFormat="1" x14ac:dyDescent="0.25">
      <c r="A22" s="92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>
        <f t="shared" si="0"/>
        <v>0</v>
      </c>
      <c r="N22" s="92"/>
      <c r="O22" s="92"/>
    </row>
    <row r="23" spans="1:15" s="88" customFormat="1" x14ac:dyDescent="0.25">
      <c r="A23" s="92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92"/>
      <c r="M23" s="89">
        <f t="shared" si="0"/>
        <v>0</v>
      </c>
      <c r="N23" s="92"/>
      <c r="O23" s="92"/>
    </row>
    <row r="24" spans="1:15" s="88" customFormat="1" x14ac:dyDescent="0.25">
      <c r="A24" s="92"/>
      <c r="B24" s="89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89">
        <f t="shared" si="0"/>
        <v>0</v>
      </c>
      <c r="N24" s="92"/>
      <c r="O24" s="92"/>
    </row>
    <row r="25" spans="1:15" s="88" customFormat="1" x14ac:dyDescent="0.25">
      <c r="A25" s="92"/>
      <c r="B25" s="89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89">
        <f t="shared" si="0"/>
        <v>0</v>
      </c>
      <c r="N25" s="92"/>
      <c r="O25" s="92"/>
    </row>
    <row r="26" spans="1:15" s="88" customFormat="1" x14ac:dyDescent="0.25">
      <c r="A26" s="92"/>
      <c r="B26" s="89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89">
        <f t="shared" si="0"/>
        <v>0</v>
      </c>
      <c r="N26" s="92"/>
      <c r="O26" s="92"/>
    </row>
    <row r="27" spans="1:15" s="25" customFormat="1" x14ac:dyDescent="0.25">
      <c r="A27" s="75" t="s">
        <v>172</v>
      </c>
      <c r="B27" s="54">
        <v>5</v>
      </c>
      <c r="C27" s="75">
        <v>10</v>
      </c>
      <c r="D27" s="75">
        <v>8</v>
      </c>
      <c r="E27" s="75">
        <v>8</v>
      </c>
      <c r="F27" s="75">
        <v>4</v>
      </c>
      <c r="G27" s="75">
        <v>4</v>
      </c>
      <c r="H27" s="75">
        <v>4</v>
      </c>
      <c r="I27" s="75">
        <v>5</v>
      </c>
      <c r="J27" s="75">
        <v>5</v>
      </c>
      <c r="K27" s="75">
        <v>5</v>
      </c>
      <c r="L27" s="75"/>
      <c r="M27" s="89">
        <f t="shared" si="0"/>
        <v>35.666666666666664</v>
      </c>
      <c r="N27" s="75">
        <v>1</v>
      </c>
      <c r="O27" s="75"/>
    </row>
    <row r="28" spans="1:15" s="25" customFormat="1" x14ac:dyDescent="0.25">
      <c r="A28" s="75"/>
      <c r="B28" s="54">
        <v>6</v>
      </c>
      <c r="C28" s="75">
        <v>9</v>
      </c>
      <c r="D28" s="75">
        <v>10</v>
      </c>
      <c r="E28" s="75">
        <v>9</v>
      </c>
      <c r="F28" s="75">
        <v>5</v>
      </c>
      <c r="G28" s="75">
        <v>4</v>
      </c>
      <c r="H28" s="75">
        <v>5</v>
      </c>
      <c r="I28" s="75">
        <v>4</v>
      </c>
      <c r="J28" s="75">
        <v>4</v>
      </c>
      <c r="K28" s="75">
        <v>4</v>
      </c>
      <c r="L28" s="75">
        <v>2</v>
      </c>
      <c r="M28" s="89">
        <f t="shared" si="0"/>
        <v>33.333333333333336</v>
      </c>
      <c r="N28" s="75">
        <v>2</v>
      </c>
      <c r="O28" s="75"/>
    </row>
    <row r="29" spans="1:15" s="25" customFormat="1" x14ac:dyDescent="0.25">
      <c r="A29" s="75"/>
      <c r="B29" s="54">
        <v>11</v>
      </c>
      <c r="C29" s="75">
        <v>8</v>
      </c>
      <c r="D29" s="75">
        <v>9</v>
      </c>
      <c r="E29" s="75">
        <v>8</v>
      </c>
      <c r="F29" s="75">
        <v>4</v>
      </c>
      <c r="G29" s="75">
        <v>4</v>
      </c>
      <c r="H29" s="75">
        <v>4</v>
      </c>
      <c r="I29" s="75">
        <v>4</v>
      </c>
      <c r="J29" s="75">
        <v>3</v>
      </c>
      <c r="K29" s="75">
        <v>4</v>
      </c>
      <c r="L29" s="75">
        <v>2</v>
      </c>
      <c r="M29" s="89">
        <f t="shared" si="0"/>
        <v>29.333333333333336</v>
      </c>
      <c r="N29" s="75">
        <v>3</v>
      </c>
      <c r="O29" s="75"/>
    </row>
    <row r="30" spans="1:15" s="25" customFormat="1" x14ac:dyDescent="0.25">
      <c r="A30" s="75"/>
      <c r="B30" s="54">
        <v>20</v>
      </c>
      <c r="C30" s="75">
        <v>6</v>
      </c>
      <c r="D30" s="75">
        <v>6</v>
      </c>
      <c r="E30" s="75">
        <v>7</v>
      </c>
      <c r="F30" s="75">
        <v>3</v>
      </c>
      <c r="G30" s="75">
        <v>2</v>
      </c>
      <c r="H30" s="75">
        <v>4</v>
      </c>
      <c r="I30" s="75">
        <v>4</v>
      </c>
      <c r="J30" s="75">
        <v>3</v>
      </c>
      <c r="K30" s="75">
        <v>4</v>
      </c>
      <c r="L30" s="75"/>
      <c r="M30" s="89">
        <f t="shared" si="0"/>
        <v>26.333333333333332</v>
      </c>
      <c r="N30" s="75"/>
      <c r="O30" s="75"/>
    </row>
    <row r="31" spans="1:15" x14ac:dyDescent="0.25">
      <c r="A31" s="7"/>
      <c r="B31" s="7">
        <v>25</v>
      </c>
      <c r="C31" s="7">
        <v>6</v>
      </c>
      <c r="D31" s="7">
        <v>6</v>
      </c>
      <c r="E31" s="7">
        <v>6</v>
      </c>
      <c r="F31" s="7">
        <v>3</v>
      </c>
      <c r="G31" s="7">
        <v>3</v>
      </c>
      <c r="H31" s="7">
        <v>3</v>
      </c>
      <c r="I31" s="7">
        <v>4</v>
      </c>
      <c r="J31" s="7">
        <v>4</v>
      </c>
      <c r="K31" s="7">
        <v>4</v>
      </c>
      <c r="L31" s="7"/>
      <c r="M31" s="89">
        <f t="shared" si="0"/>
        <v>27</v>
      </c>
      <c r="N31" s="7"/>
      <c r="O31" s="7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3">
    <mergeCell ref="H5:J5"/>
    <mergeCell ref="C5:E5"/>
    <mergeCell ref="C7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36"/>
  <sheetViews>
    <sheetView workbookViewId="0">
      <selection activeCell="C6" sqref="C6:G6"/>
    </sheetView>
  </sheetViews>
  <sheetFormatPr defaultRowHeight="15" x14ac:dyDescent="0.25"/>
  <cols>
    <col min="1" max="2" width="4.28515625" customWidth="1"/>
    <col min="3" max="7" width="4.28515625" style="63" customWidth="1"/>
    <col min="8" max="12" width="4.28515625" customWidth="1"/>
    <col min="13" max="17" width="4.28515625" style="63" customWidth="1"/>
    <col min="18" max="22" width="4.28515625" customWidth="1"/>
    <col min="23" max="27" width="4.28515625" style="63" customWidth="1"/>
    <col min="28" max="32" width="4.28515625" customWidth="1"/>
    <col min="33" max="37" width="4.28515625" style="63" customWidth="1"/>
    <col min="38" max="43" width="4.28515625" customWidth="1"/>
  </cols>
  <sheetData>
    <row r="2" spans="1:42" ht="18" x14ac:dyDescent="0.25">
      <c r="B2" s="20" t="s">
        <v>137</v>
      </c>
      <c r="C2" s="70"/>
      <c r="D2" s="70"/>
      <c r="E2" s="70"/>
      <c r="F2" s="70"/>
    </row>
    <row r="4" spans="1:42" ht="72" customHeight="1" x14ac:dyDescent="0.25">
      <c r="A4" s="14" t="s">
        <v>1</v>
      </c>
      <c r="B4" s="14" t="s">
        <v>138</v>
      </c>
      <c r="C4" s="140" t="s">
        <v>2</v>
      </c>
      <c r="D4" s="141"/>
      <c r="E4" s="141"/>
      <c r="F4" s="141"/>
      <c r="G4" s="142"/>
      <c r="H4" s="129" t="s">
        <v>139</v>
      </c>
      <c r="I4" s="130"/>
      <c r="J4" s="130"/>
      <c r="K4" s="130"/>
      <c r="L4" s="133"/>
      <c r="M4" s="140" t="s">
        <v>140</v>
      </c>
      <c r="N4" s="141"/>
      <c r="O4" s="141"/>
      <c r="P4" s="141"/>
      <c r="Q4" s="142"/>
      <c r="R4" s="129" t="s">
        <v>141</v>
      </c>
      <c r="S4" s="130"/>
      <c r="T4" s="130"/>
      <c r="U4" s="130"/>
      <c r="V4" s="133"/>
      <c r="W4" s="140" t="s">
        <v>11</v>
      </c>
      <c r="X4" s="141"/>
      <c r="Y4" s="141"/>
      <c r="Z4" s="141"/>
      <c r="AA4" s="142"/>
      <c r="AB4" s="129" t="s">
        <v>142</v>
      </c>
      <c r="AC4" s="130"/>
      <c r="AD4" s="130"/>
      <c r="AE4" s="130"/>
      <c r="AF4" s="133"/>
      <c r="AG4" s="140" t="s">
        <v>143</v>
      </c>
      <c r="AH4" s="141"/>
      <c r="AI4" s="141"/>
      <c r="AJ4" s="141"/>
      <c r="AK4" s="142"/>
      <c r="AL4" s="14" t="s">
        <v>144</v>
      </c>
      <c r="AM4" s="14" t="s">
        <v>26</v>
      </c>
      <c r="AN4" s="24" t="s">
        <v>187</v>
      </c>
      <c r="AO4" s="24" t="s">
        <v>179</v>
      </c>
    </row>
    <row r="5" spans="1:42" x14ac:dyDescent="0.25">
      <c r="A5" s="14"/>
      <c r="B5" s="14"/>
      <c r="C5" s="140">
        <v>10</v>
      </c>
      <c r="D5" s="141"/>
      <c r="E5" s="141"/>
      <c r="F5" s="141"/>
      <c r="G5" s="142"/>
      <c r="H5" s="61"/>
      <c r="I5" s="61"/>
      <c r="J5" s="61"/>
      <c r="K5" s="61"/>
      <c r="L5" s="14">
        <v>10</v>
      </c>
      <c r="M5" s="65"/>
      <c r="N5" s="65"/>
      <c r="O5" s="65"/>
      <c r="P5" s="65"/>
      <c r="Q5" s="65">
        <v>10</v>
      </c>
      <c r="R5" s="59"/>
      <c r="S5" s="59"/>
      <c r="T5" s="59"/>
      <c r="U5" s="59"/>
      <c r="V5" s="14">
        <v>10</v>
      </c>
      <c r="W5" s="65"/>
      <c r="X5" s="65"/>
      <c r="Y5" s="65"/>
      <c r="Z5" s="65"/>
      <c r="AA5" s="65">
        <v>10</v>
      </c>
      <c r="AB5" s="59"/>
      <c r="AC5" s="59"/>
      <c r="AD5" s="59"/>
      <c r="AE5" s="59"/>
      <c r="AF5" s="14">
        <v>10</v>
      </c>
      <c r="AG5" s="65"/>
      <c r="AH5" s="65"/>
      <c r="AI5" s="65"/>
      <c r="AJ5" s="65"/>
      <c r="AK5" s="65">
        <v>10</v>
      </c>
      <c r="AL5" s="14"/>
      <c r="AM5" s="14" t="s">
        <v>145</v>
      </c>
      <c r="AN5" s="24"/>
      <c r="AO5" s="14"/>
    </row>
    <row r="6" spans="1:42" ht="38.25" x14ac:dyDescent="0.25">
      <c r="A6" s="59"/>
      <c r="B6" s="59"/>
      <c r="C6" s="108" t="s">
        <v>190</v>
      </c>
      <c r="D6" s="108" t="s">
        <v>191</v>
      </c>
      <c r="E6" s="108" t="s">
        <v>192</v>
      </c>
      <c r="F6" s="108" t="s">
        <v>195</v>
      </c>
      <c r="G6" s="108" t="s">
        <v>196</v>
      </c>
      <c r="H6" s="108" t="s">
        <v>190</v>
      </c>
      <c r="I6" s="108" t="s">
        <v>191</v>
      </c>
      <c r="J6" s="108" t="s">
        <v>192</v>
      </c>
      <c r="K6" s="108" t="s">
        <v>195</v>
      </c>
      <c r="L6" s="108" t="s">
        <v>196</v>
      </c>
      <c r="M6" s="108" t="s">
        <v>190</v>
      </c>
      <c r="N6" s="108" t="s">
        <v>191</v>
      </c>
      <c r="O6" s="108" t="s">
        <v>192</v>
      </c>
      <c r="P6" s="108" t="s">
        <v>195</v>
      </c>
      <c r="Q6" s="108" t="s">
        <v>196</v>
      </c>
      <c r="R6" s="108" t="s">
        <v>190</v>
      </c>
      <c r="S6" s="108" t="s">
        <v>191</v>
      </c>
      <c r="T6" s="108" t="s">
        <v>192</v>
      </c>
      <c r="U6" s="108" t="s">
        <v>195</v>
      </c>
      <c r="V6" s="108" t="s">
        <v>196</v>
      </c>
      <c r="W6" s="108" t="s">
        <v>190</v>
      </c>
      <c r="X6" s="108" t="s">
        <v>191</v>
      </c>
      <c r="Y6" s="108" t="s">
        <v>192</v>
      </c>
      <c r="Z6" s="108" t="s">
        <v>195</v>
      </c>
      <c r="AA6" s="108" t="s">
        <v>196</v>
      </c>
      <c r="AB6" s="108" t="s">
        <v>190</v>
      </c>
      <c r="AC6" s="108" t="s">
        <v>191</v>
      </c>
      <c r="AD6" s="108" t="s">
        <v>192</v>
      </c>
      <c r="AE6" s="108" t="s">
        <v>195</v>
      </c>
      <c r="AF6" s="108" t="s">
        <v>196</v>
      </c>
      <c r="AG6" s="108" t="s">
        <v>190</v>
      </c>
      <c r="AH6" s="108" t="s">
        <v>191</v>
      </c>
      <c r="AI6" s="108" t="s">
        <v>192</v>
      </c>
      <c r="AJ6" s="108" t="s">
        <v>195</v>
      </c>
      <c r="AK6" s="108" t="s">
        <v>196</v>
      </c>
      <c r="AL6" s="59"/>
      <c r="AM6" s="59"/>
      <c r="AN6" s="59"/>
      <c r="AO6" s="59"/>
    </row>
    <row r="7" spans="1:42" x14ac:dyDescent="0.25">
      <c r="A7" s="14"/>
      <c r="B7" s="14"/>
      <c r="C7" s="65"/>
      <c r="D7" s="65"/>
      <c r="E7" s="65"/>
      <c r="F7" s="65"/>
      <c r="G7" s="65"/>
      <c r="H7" s="59"/>
      <c r="I7" s="59"/>
      <c r="J7" s="59"/>
      <c r="K7" s="59"/>
      <c r="L7" s="14"/>
      <c r="M7" s="65"/>
      <c r="N7" s="65"/>
      <c r="O7" s="65"/>
      <c r="P7" s="65"/>
      <c r="Q7" s="65"/>
      <c r="R7" s="59"/>
      <c r="S7" s="59"/>
      <c r="T7" s="59"/>
      <c r="U7" s="59"/>
      <c r="V7" s="14"/>
      <c r="W7" s="65"/>
      <c r="X7" s="65"/>
      <c r="Y7" s="65"/>
      <c r="Z7" s="65"/>
      <c r="AA7" s="65"/>
      <c r="AB7" s="59"/>
      <c r="AC7" s="59"/>
      <c r="AD7" s="59"/>
      <c r="AE7" s="59"/>
      <c r="AF7" s="14"/>
      <c r="AG7" s="65"/>
      <c r="AH7" s="65"/>
      <c r="AI7" s="65"/>
      <c r="AJ7" s="65"/>
      <c r="AK7" s="65"/>
      <c r="AL7" s="14"/>
      <c r="AM7" s="14">
        <f>(C7+D7+G7+E7+F7)/5+(L7+H7+I7+J7+K7)/5+(Q7+M7+N7+O7+P7)/5+(V7+R7+S7+T7+U7)/5+(AA7+W7+X7+Y7+Z7)/5+(AF7+AB7+AC7+AD7+AE7)/5+(AK7+AG7+AH7+AI7+AJ7)/5+AL7</f>
        <v>0</v>
      </c>
      <c r="AN7" s="24"/>
      <c r="AO7" s="14">
        <f>AM7+AL7</f>
        <v>0</v>
      </c>
    </row>
    <row r="8" spans="1:42" x14ac:dyDescent="0.25">
      <c r="A8" s="14"/>
      <c r="B8" s="14"/>
      <c r="C8" s="65"/>
      <c r="D8" s="65"/>
      <c r="E8" s="65"/>
      <c r="F8" s="65"/>
      <c r="G8" s="65"/>
      <c r="H8" s="59"/>
      <c r="I8" s="59"/>
      <c r="J8" s="59"/>
      <c r="K8" s="59"/>
      <c r="L8" s="14"/>
      <c r="M8" s="65"/>
      <c r="N8" s="65"/>
      <c r="O8" s="65"/>
      <c r="P8" s="65"/>
      <c r="Q8" s="65"/>
      <c r="R8" s="59"/>
      <c r="S8" s="59"/>
      <c r="T8" s="59"/>
      <c r="U8" s="59"/>
      <c r="V8" s="14"/>
      <c r="W8" s="65"/>
      <c r="X8" s="65"/>
      <c r="Y8" s="65"/>
      <c r="Z8" s="65"/>
      <c r="AA8" s="65"/>
      <c r="AB8" s="59"/>
      <c r="AC8" s="59"/>
      <c r="AD8" s="59"/>
      <c r="AE8" s="59"/>
      <c r="AF8" s="14"/>
      <c r="AG8" s="65"/>
      <c r="AH8" s="65"/>
      <c r="AI8" s="65"/>
      <c r="AJ8" s="65"/>
      <c r="AK8" s="65"/>
      <c r="AL8" s="14"/>
      <c r="AM8" s="59">
        <f t="shared" ref="AM8:AM16" si="0">(C8+D8+G8+E8+F8)/5+(L8+H8+I8+J8+K8)/5+(Q8+M8+N8+O8+P8)/5+(V8+R8+S8+T8+U8)/5+(AA8+W8+X8+Y8+Z8)/5+(AF8+AB8+AC8+AD8+AE8)/5+(AK8+AG8+AH8+AI8+AJ8)/5+AL8</f>
        <v>0</v>
      </c>
      <c r="AN8" s="24"/>
      <c r="AO8" s="24">
        <f t="shared" ref="AO8:AO14" si="1">AM8+AL8</f>
        <v>0</v>
      </c>
    </row>
    <row r="9" spans="1:42" x14ac:dyDescent="0.25">
      <c r="A9" s="14"/>
      <c r="B9" s="14"/>
      <c r="C9" s="65"/>
      <c r="D9" s="65"/>
      <c r="E9" s="65"/>
      <c r="F9" s="65"/>
      <c r="G9" s="65"/>
      <c r="H9" s="59"/>
      <c r="I9" s="59"/>
      <c r="J9" s="59"/>
      <c r="K9" s="59"/>
      <c r="L9" s="14"/>
      <c r="M9" s="65"/>
      <c r="N9" s="65"/>
      <c r="O9" s="65"/>
      <c r="P9" s="65"/>
      <c r="Q9" s="65"/>
      <c r="R9" s="59"/>
      <c r="S9" s="59"/>
      <c r="T9" s="59"/>
      <c r="U9" s="59"/>
      <c r="V9" s="14"/>
      <c r="W9" s="65"/>
      <c r="X9" s="65"/>
      <c r="Y9" s="65"/>
      <c r="Z9" s="65"/>
      <c r="AA9" s="65"/>
      <c r="AB9" s="59"/>
      <c r="AC9" s="59"/>
      <c r="AD9" s="59"/>
      <c r="AE9" s="59"/>
      <c r="AF9" s="14"/>
      <c r="AG9" s="65"/>
      <c r="AH9" s="65"/>
      <c r="AI9" s="65"/>
      <c r="AJ9" s="65"/>
      <c r="AK9" s="65"/>
      <c r="AL9" s="14"/>
      <c r="AM9" s="59">
        <f t="shared" si="0"/>
        <v>0</v>
      </c>
      <c r="AN9" s="24"/>
      <c r="AO9" s="24">
        <f t="shared" si="1"/>
        <v>0</v>
      </c>
      <c r="AP9" s="33"/>
    </row>
    <row r="10" spans="1:42" x14ac:dyDescent="0.25">
      <c r="A10" s="14"/>
      <c r="B10" s="14"/>
      <c r="C10" s="65"/>
      <c r="D10" s="65"/>
      <c r="E10" s="65"/>
      <c r="F10" s="65"/>
      <c r="G10" s="65"/>
      <c r="H10" s="59"/>
      <c r="I10" s="59"/>
      <c r="J10" s="59"/>
      <c r="K10" s="59"/>
      <c r="L10" s="14"/>
      <c r="M10" s="65"/>
      <c r="N10" s="65"/>
      <c r="O10" s="65"/>
      <c r="P10" s="65"/>
      <c r="Q10" s="65"/>
      <c r="R10" s="59"/>
      <c r="S10" s="59"/>
      <c r="T10" s="59"/>
      <c r="U10" s="59"/>
      <c r="V10" s="14"/>
      <c r="W10" s="65"/>
      <c r="X10" s="65"/>
      <c r="Y10" s="65"/>
      <c r="Z10" s="65"/>
      <c r="AA10" s="65"/>
      <c r="AB10" s="59"/>
      <c r="AC10" s="59"/>
      <c r="AD10" s="59"/>
      <c r="AE10" s="59"/>
      <c r="AF10" s="14"/>
      <c r="AG10" s="65"/>
      <c r="AH10" s="65"/>
      <c r="AI10" s="65"/>
      <c r="AJ10" s="65"/>
      <c r="AK10" s="65"/>
      <c r="AL10" s="14"/>
      <c r="AM10" s="59">
        <f t="shared" si="0"/>
        <v>0</v>
      </c>
      <c r="AN10" s="24"/>
      <c r="AO10" s="24">
        <f t="shared" si="1"/>
        <v>0</v>
      </c>
    </row>
    <row r="11" spans="1:42" x14ac:dyDescent="0.25">
      <c r="A11" s="14"/>
      <c r="B11" s="14"/>
      <c r="C11" s="65"/>
      <c r="D11" s="65"/>
      <c r="E11" s="65"/>
      <c r="F11" s="65"/>
      <c r="G11" s="65"/>
      <c r="H11" s="59"/>
      <c r="I11" s="59"/>
      <c r="J11" s="59"/>
      <c r="K11" s="59"/>
      <c r="L11" s="14"/>
      <c r="M11" s="65"/>
      <c r="N11" s="65"/>
      <c r="O11" s="65"/>
      <c r="P11" s="65"/>
      <c r="Q11" s="65"/>
      <c r="R11" s="59"/>
      <c r="S11" s="59"/>
      <c r="T11" s="59"/>
      <c r="U11" s="59"/>
      <c r="V11" s="14"/>
      <c r="W11" s="65"/>
      <c r="X11" s="65"/>
      <c r="Y11" s="65"/>
      <c r="Z11" s="65"/>
      <c r="AA11" s="65"/>
      <c r="AB11" s="59"/>
      <c r="AC11" s="59"/>
      <c r="AD11" s="59"/>
      <c r="AE11" s="59"/>
      <c r="AF11" s="14"/>
      <c r="AG11" s="65"/>
      <c r="AH11" s="65"/>
      <c r="AI11" s="65"/>
      <c r="AJ11" s="65"/>
      <c r="AK11" s="65"/>
      <c r="AL11" s="14"/>
      <c r="AM11" s="59">
        <f t="shared" si="0"/>
        <v>0</v>
      </c>
      <c r="AN11" s="24"/>
      <c r="AO11" s="24">
        <f t="shared" si="1"/>
        <v>0</v>
      </c>
    </row>
    <row r="12" spans="1:42" x14ac:dyDescent="0.25">
      <c r="A12" s="14"/>
      <c r="B12" s="14"/>
      <c r="C12" s="65"/>
      <c r="D12" s="65"/>
      <c r="E12" s="65"/>
      <c r="F12" s="65"/>
      <c r="G12" s="65"/>
      <c r="H12" s="59"/>
      <c r="I12" s="59"/>
      <c r="J12" s="59"/>
      <c r="K12" s="59"/>
      <c r="L12" s="14"/>
      <c r="M12" s="65"/>
      <c r="N12" s="65"/>
      <c r="O12" s="65"/>
      <c r="P12" s="65"/>
      <c r="Q12" s="65"/>
      <c r="R12" s="59"/>
      <c r="S12" s="59"/>
      <c r="T12" s="59"/>
      <c r="U12" s="59"/>
      <c r="V12" s="14"/>
      <c r="W12" s="65"/>
      <c r="X12" s="65"/>
      <c r="Y12" s="65"/>
      <c r="Z12" s="65"/>
      <c r="AA12" s="65"/>
      <c r="AB12" s="59"/>
      <c r="AC12" s="59"/>
      <c r="AD12" s="59"/>
      <c r="AE12" s="59"/>
      <c r="AF12" s="14"/>
      <c r="AG12" s="65"/>
      <c r="AH12" s="65"/>
      <c r="AI12" s="65"/>
      <c r="AJ12" s="65"/>
      <c r="AK12" s="65"/>
      <c r="AL12" s="14"/>
      <c r="AM12" s="59">
        <f t="shared" si="0"/>
        <v>0</v>
      </c>
      <c r="AN12" s="24"/>
      <c r="AO12" s="24">
        <f t="shared" si="1"/>
        <v>0</v>
      </c>
    </row>
    <row r="13" spans="1:42" x14ac:dyDescent="0.25">
      <c r="A13" s="14"/>
      <c r="B13" s="14"/>
      <c r="C13" s="65"/>
      <c r="D13" s="65"/>
      <c r="E13" s="65"/>
      <c r="F13" s="65"/>
      <c r="G13" s="65"/>
      <c r="H13" s="59"/>
      <c r="I13" s="59"/>
      <c r="J13" s="59"/>
      <c r="K13" s="59"/>
      <c r="L13" s="14"/>
      <c r="M13" s="65"/>
      <c r="N13" s="65"/>
      <c r="O13" s="65"/>
      <c r="P13" s="65"/>
      <c r="Q13" s="65"/>
      <c r="R13" s="59"/>
      <c r="S13" s="59"/>
      <c r="T13" s="59"/>
      <c r="U13" s="59"/>
      <c r="V13" s="14"/>
      <c r="W13" s="65"/>
      <c r="X13" s="65"/>
      <c r="Y13" s="65"/>
      <c r="Z13" s="65"/>
      <c r="AA13" s="65"/>
      <c r="AB13" s="59"/>
      <c r="AC13" s="59"/>
      <c r="AD13" s="59"/>
      <c r="AE13" s="59"/>
      <c r="AF13" s="14"/>
      <c r="AG13" s="65"/>
      <c r="AH13" s="65"/>
      <c r="AI13" s="65"/>
      <c r="AJ13" s="65"/>
      <c r="AK13" s="65"/>
      <c r="AL13" s="14"/>
      <c r="AM13" s="59">
        <f t="shared" si="0"/>
        <v>0</v>
      </c>
      <c r="AN13" s="24"/>
      <c r="AO13" s="24">
        <f t="shared" si="1"/>
        <v>0</v>
      </c>
      <c r="AP13" s="33"/>
    </row>
    <row r="14" spans="1:42" x14ac:dyDescent="0.25">
      <c r="A14" s="14"/>
      <c r="B14" s="14"/>
      <c r="C14" s="65"/>
      <c r="D14" s="65"/>
      <c r="E14" s="65"/>
      <c r="F14" s="65"/>
      <c r="G14" s="65"/>
      <c r="H14" s="59"/>
      <c r="I14" s="59"/>
      <c r="J14" s="59"/>
      <c r="K14" s="59"/>
      <c r="L14" s="14"/>
      <c r="M14" s="65"/>
      <c r="N14" s="65"/>
      <c r="O14" s="65"/>
      <c r="P14" s="65"/>
      <c r="Q14" s="65"/>
      <c r="R14" s="59"/>
      <c r="S14" s="59"/>
      <c r="T14" s="59"/>
      <c r="U14" s="59"/>
      <c r="V14" s="14"/>
      <c r="W14" s="65"/>
      <c r="X14" s="65"/>
      <c r="Y14" s="65"/>
      <c r="Z14" s="65"/>
      <c r="AA14" s="65"/>
      <c r="AB14" s="59"/>
      <c r="AC14" s="59"/>
      <c r="AD14" s="59"/>
      <c r="AE14" s="59"/>
      <c r="AF14" s="14"/>
      <c r="AG14" s="65"/>
      <c r="AH14" s="65"/>
      <c r="AI14" s="65"/>
      <c r="AJ14" s="65"/>
      <c r="AK14" s="65"/>
      <c r="AL14" s="14"/>
      <c r="AM14" s="59">
        <f t="shared" si="0"/>
        <v>0</v>
      </c>
      <c r="AN14" s="24"/>
      <c r="AO14" s="24">
        <f t="shared" si="1"/>
        <v>0</v>
      </c>
      <c r="AP14" s="33"/>
    </row>
    <row r="15" spans="1:42" x14ac:dyDescent="0.25">
      <c r="A15" s="14"/>
      <c r="B15" s="14"/>
      <c r="C15" s="65"/>
      <c r="D15" s="65"/>
      <c r="E15" s="65"/>
      <c r="F15" s="65"/>
      <c r="G15" s="65"/>
      <c r="H15" s="59"/>
      <c r="I15" s="59"/>
      <c r="J15" s="59"/>
      <c r="K15" s="59"/>
      <c r="L15" s="14"/>
      <c r="M15" s="65"/>
      <c r="N15" s="65"/>
      <c r="O15" s="65"/>
      <c r="P15" s="65"/>
      <c r="Q15" s="65"/>
      <c r="R15" s="59"/>
      <c r="S15" s="59"/>
      <c r="T15" s="59"/>
      <c r="U15" s="59"/>
      <c r="V15" s="14"/>
      <c r="W15" s="65"/>
      <c r="X15" s="65"/>
      <c r="Y15" s="65"/>
      <c r="Z15" s="65"/>
      <c r="AA15" s="65"/>
      <c r="AB15" s="59"/>
      <c r="AC15" s="59"/>
      <c r="AD15" s="59"/>
      <c r="AE15" s="59"/>
      <c r="AF15" s="14"/>
      <c r="AG15" s="65"/>
      <c r="AH15" s="65"/>
      <c r="AI15" s="65"/>
      <c r="AJ15" s="65"/>
      <c r="AK15" s="65"/>
      <c r="AL15" s="14"/>
      <c r="AM15" s="59">
        <f t="shared" si="0"/>
        <v>0</v>
      </c>
      <c r="AN15" s="24"/>
      <c r="AO15" s="14"/>
    </row>
    <row r="16" spans="1:42" x14ac:dyDescent="0.25">
      <c r="A16" s="14"/>
      <c r="B16" s="14"/>
      <c r="C16" s="65"/>
      <c r="D16" s="65"/>
      <c r="E16" s="65"/>
      <c r="F16" s="65"/>
      <c r="G16" s="65"/>
      <c r="H16" s="59"/>
      <c r="I16" s="59"/>
      <c r="J16" s="59"/>
      <c r="K16" s="59"/>
      <c r="L16" s="14"/>
      <c r="M16" s="65"/>
      <c r="N16" s="65"/>
      <c r="O16" s="65"/>
      <c r="P16" s="65"/>
      <c r="Q16" s="65"/>
      <c r="R16" s="59"/>
      <c r="S16" s="59"/>
      <c r="T16" s="59"/>
      <c r="U16" s="59"/>
      <c r="V16" s="14"/>
      <c r="W16" s="65"/>
      <c r="X16" s="65"/>
      <c r="Y16" s="65"/>
      <c r="Z16" s="65"/>
      <c r="AA16" s="65"/>
      <c r="AB16" s="59"/>
      <c r="AC16" s="59"/>
      <c r="AD16" s="59"/>
      <c r="AE16" s="59"/>
      <c r="AF16" s="14"/>
      <c r="AG16" s="65"/>
      <c r="AH16" s="65"/>
      <c r="AI16" s="65"/>
      <c r="AJ16" s="65"/>
      <c r="AK16" s="65"/>
      <c r="AL16" s="14"/>
      <c r="AM16" s="59">
        <f t="shared" si="0"/>
        <v>0</v>
      </c>
      <c r="AN16" s="24"/>
      <c r="AO16" s="14"/>
    </row>
    <row r="17" spans="1:41" x14ac:dyDescent="0.25">
      <c r="A17" s="14"/>
      <c r="B17" s="14"/>
      <c r="C17" s="65"/>
      <c r="D17" s="65"/>
      <c r="E17" s="65"/>
      <c r="F17" s="65"/>
      <c r="G17" s="65"/>
      <c r="H17" s="59"/>
      <c r="I17" s="59"/>
      <c r="J17" s="59"/>
      <c r="K17" s="59"/>
      <c r="L17" s="14"/>
      <c r="M17" s="65"/>
      <c r="N17" s="65"/>
      <c r="O17" s="65"/>
      <c r="P17" s="65"/>
      <c r="Q17" s="65"/>
      <c r="R17" s="59"/>
      <c r="S17" s="59"/>
      <c r="T17" s="59"/>
      <c r="U17" s="59"/>
      <c r="V17" s="14"/>
      <c r="W17" s="65"/>
      <c r="X17" s="65"/>
      <c r="Y17" s="65"/>
      <c r="Z17" s="65"/>
      <c r="AA17" s="65"/>
      <c r="AB17" s="59"/>
      <c r="AC17" s="59"/>
      <c r="AD17" s="59"/>
      <c r="AE17" s="59"/>
      <c r="AF17" s="14"/>
      <c r="AG17" s="65"/>
      <c r="AH17" s="65"/>
      <c r="AI17" s="65"/>
      <c r="AJ17" s="65"/>
      <c r="AK17" s="65"/>
      <c r="AL17" s="14"/>
      <c r="AM17" s="14"/>
      <c r="AN17" s="24"/>
      <c r="AO17" s="14"/>
    </row>
    <row r="18" spans="1:41" x14ac:dyDescent="0.25">
      <c r="A18" s="14"/>
      <c r="B18" s="14"/>
      <c r="C18" s="65"/>
      <c r="D18" s="65"/>
      <c r="E18" s="65"/>
      <c r="F18" s="65"/>
      <c r="G18" s="65"/>
      <c r="H18" s="59"/>
      <c r="I18" s="59"/>
      <c r="J18" s="59"/>
      <c r="K18" s="59"/>
      <c r="L18" s="14"/>
      <c r="M18" s="65"/>
      <c r="N18" s="65"/>
      <c r="O18" s="65"/>
      <c r="P18" s="65"/>
      <c r="Q18" s="65"/>
      <c r="R18" s="59"/>
      <c r="S18" s="59"/>
      <c r="T18" s="59"/>
      <c r="U18" s="59"/>
      <c r="V18" s="14"/>
      <c r="W18" s="65"/>
      <c r="X18" s="65"/>
      <c r="Y18" s="65"/>
      <c r="Z18" s="65"/>
      <c r="AA18" s="65"/>
      <c r="AB18" s="59"/>
      <c r="AC18" s="59"/>
      <c r="AD18" s="59"/>
      <c r="AE18" s="59"/>
      <c r="AF18" s="14"/>
      <c r="AG18" s="65"/>
      <c r="AH18" s="65"/>
      <c r="AI18" s="65"/>
      <c r="AJ18" s="65"/>
      <c r="AK18" s="65"/>
      <c r="AL18" s="14"/>
      <c r="AM18" s="14"/>
      <c r="AN18" s="24"/>
      <c r="AO18" s="14"/>
    </row>
    <row r="19" spans="1:41" x14ac:dyDescent="0.25">
      <c r="A19" s="14"/>
      <c r="B19" s="14"/>
      <c r="C19" s="65"/>
      <c r="D19" s="65"/>
      <c r="E19" s="65"/>
      <c r="F19" s="65"/>
      <c r="G19" s="65"/>
      <c r="H19" s="59"/>
      <c r="I19" s="59"/>
      <c r="J19" s="59"/>
      <c r="K19" s="59"/>
      <c r="L19" s="14"/>
      <c r="M19" s="65"/>
      <c r="N19" s="65"/>
      <c r="O19" s="65"/>
      <c r="P19" s="65"/>
      <c r="Q19" s="65"/>
      <c r="R19" s="59"/>
      <c r="S19" s="59"/>
      <c r="T19" s="59"/>
      <c r="U19" s="59"/>
      <c r="V19" s="14"/>
      <c r="W19" s="65"/>
      <c r="X19" s="65"/>
      <c r="Y19" s="65"/>
      <c r="Z19" s="65"/>
      <c r="AA19" s="65"/>
      <c r="AB19" s="59"/>
      <c r="AC19" s="59"/>
      <c r="AD19" s="59"/>
      <c r="AE19" s="59"/>
      <c r="AF19" s="14"/>
      <c r="AG19" s="65"/>
      <c r="AH19" s="65"/>
      <c r="AI19" s="65"/>
      <c r="AJ19" s="65"/>
      <c r="AK19" s="65"/>
      <c r="AL19" s="14"/>
      <c r="AM19" s="14"/>
      <c r="AN19" s="24"/>
      <c r="AO19" s="14"/>
    </row>
    <row r="20" spans="1:41" x14ac:dyDescent="0.25">
      <c r="A20" s="14"/>
      <c r="B20" s="14"/>
      <c r="C20" s="65"/>
      <c r="D20" s="65"/>
      <c r="E20" s="65"/>
      <c r="F20" s="65"/>
      <c r="G20" s="65"/>
      <c r="H20" s="59"/>
      <c r="I20" s="59"/>
      <c r="J20" s="59"/>
      <c r="K20" s="59"/>
      <c r="L20" s="14"/>
      <c r="M20" s="65"/>
      <c r="N20" s="65"/>
      <c r="O20" s="65"/>
      <c r="P20" s="65"/>
      <c r="Q20" s="65"/>
      <c r="R20" s="59"/>
      <c r="S20" s="59"/>
      <c r="T20" s="59"/>
      <c r="U20" s="59"/>
      <c r="V20" s="14"/>
      <c r="W20" s="65"/>
      <c r="X20" s="65"/>
      <c r="Y20" s="65"/>
      <c r="Z20" s="65"/>
      <c r="AA20" s="65"/>
      <c r="AB20" s="59"/>
      <c r="AC20" s="59"/>
      <c r="AD20" s="59"/>
      <c r="AE20" s="59"/>
      <c r="AF20" s="14"/>
      <c r="AG20" s="65"/>
      <c r="AH20" s="65"/>
      <c r="AI20" s="65"/>
      <c r="AJ20" s="65"/>
      <c r="AK20" s="65"/>
      <c r="AL20" s="14"/>
      <c r="AM20" s="14"/>
      <c r="AN20" s="24"/>
      <c r="AO20" s="14"/>
    </row>
    <row r="21" spans="1:41" x14ac:dyDescent="0.25">
      <c r="A21" s="14"/>
      <c r="B21" s="14"/>
      <c r="C21" s="65"/>
      <c r="D21" s="65"/>
      <c r="E21" s="65"/>
      <c r="F21" s="65"/>
      <c r="G21" s="65"/>
      <c r="H21" s="59"/>
      <c r="I21" s="59"/>
      <c r="J21" s="59"/>
      <c r="K21" s="59"/>
      <c r="L21" s="14"/>
      <c r="M21" s="65"/>
      <c r="N21" s="65"/>
      <c r="O21" s="65"/>
      <c r="P21" s="65"/>
      <c r="Q21" s="65"/>
      <c r="R21" s="59"/>
      <c r="S21" s="59"/>
      <c r="T21" s="59"/>
      <c r="U21" s="59"/>
      <c r="V21" s="14"/>
      <c r="W21" s="65"/>
      <c r="X21" s="65"/>
      <c r="Y21" s="65"/>
      <c r="Z21" s="65"/>
      <c r="AA21" s="65"/>
      <c r="AB21" s="59"/>
      <c r="AC21" s="59"/>
      <c r="AD21" s="59"/>
      <c r="AE21" s="59"/>
      <c r="AF21" s="14"/>
      <c r="AG21" s="65"/>
      <c r="AH21" s="65"/>
      <c r="AI21" s="65"/>
      <c r="AJ21" s="65"/>
      <c r="AK21" s="65"/>
      <c r="AL21" s="14"/>
      <c r="AM21" s="14"/>
      <c r="AN21" s="24"/>
      <c r="AO21" s="14"/>
    </row>
    <row r="22" spans="1:41" x14ac:dyDescent="0.25">
      <c r="A22" s="14"/>
      <c r="B22" s="14"/>
      <c r="C22" s="65"/>
      <c r="D22" s="65"/>
      <c r="E22" s="65"/>
      <c r="F22" s="65"/>
      <c r="G22" s="65"/>
      <c r="H22" s="59"/>
      <c r="I22" s="59"/>
      <c r="J22" s="59"/>
      <c r="K22" s="59"/>
      <c r="L22" s="14"/>
      <c r="M22" s="65"/>
      <c r="N22" s="65"/>
      <c r="O22" s="65"/>
      <c r="P22" s="65"/>
      <c r="Q22" s="65"/>
      <c r="R22" s="59"/>
      <c r="S22" s="59"/>
      <c r="T22" s="59"/>
      <c r="U22" s="59"/>
      <c r="V22" s="14"/>
      <c r="W22" s="65"/>
      <c r="X22" s="65"/>
      <c r="Y22" s="65"/>
      <c r="Z22" s="65"/>
      <c r="AA22" s="65"/>
      <c r="AB22" s="59"/>
      <c r="AC22" s="59"/>
      <c r="AD22" s="59"/>
      <c r="AE22" s="59"/>
      <c r="AF22" s="14"/>
      <c r="AG22" s="65"/>
      <c r="AH22" s="65"/>
      <c r="AI22" s="65"/>
      <c r="AJ22" s="65"/>
      <c r="AK22" s="65"/>
      <c r="AL22" s="14"/>
      <c r="AM22" s="14"/>
      <c r="AN22" s="24"/>
      <c r="AO22" s="14"/>
    </row>
    <row r="23" spans="1:41" x14ac:dyDescent="0.25">
      <c r="A23" s="14"/>
      <c r="B23" s="14"/>
      <c r="C23" s="65"/>
      <c r="D23" s="65"/>
      <c r="E23" s="65"/>
      <c r="F23" s="65"/>
      <c r="G23" s="65"/>
      <c r="H23" s="59"/>
      <c r="I23" s="59"/>
      <c r="J23" s="59"/>
      <c r="K23" s="59"/>
      <c r="L23" s="14"/>
      <c r="M23" s="65"/>
      <c r="N23" s="65"/>
      <c r="O23" s="65"/>
      <c r="P23" s="65"/>
      <c r="Q23" s="65"/>
      <c r="R23" s="59"/>
      <c r="S23" s="59"/>
      <c r="T23" s="59"/>
      <c r="U23" s="59"/>
      <c r="V23" s="14"/>
      <c r="W23" s="65"/>
      <c r="X23" s="65"/>
      <c r="Y23" s="65"/>
      <c r="Z23" s="65"/>
      <c r="AA23" s="65"/>
      <c r="AB23" s="59"/>
      <c r="AC23" s="59"/>
      <c r="AD23" s="59"/>
      <c r="AE23" s="59"/>
      <c r="AF23" s="14"/>
      <c r="AG23" s="65"/>
      <c r="AH23" s="65"/>
      <c r="AI23" s="65"/>
      <c r="AJ23" s="65"/>
      <c r="AK23" s="65"/>
      <c r="AL23" s="14"/>
      <c r="AM23" s="14"/>
      <c r="AN23" s="24"/>
      <c r="AO23" s="14"/>
    </row>
    <row r="24" spans="1:41" x14ac:dyDescent="0.25">
      <c r="A24" s="14"/>
      <c r="B24" s="14"/>
      <c r="C24" s="65"/>
      <c r="D24" s="65"/>
      <c r="E24" s="65"/>
      <c r="F24" s="65"/>
      <c r="G24" s="65"/>
      <c r="H24" s="59"/>
      <c r="I24" s="59"/>
      <c r="J24" s="59"/>
      <c r="K24" s="59"/>
      <c r="L24" s="14"/>
      <c r="M24" s="65"/>
      <c r="N24" s="65"/>
      <c r="O24" s="65"/>
      <c r="P24" s="65"/>
      <c r="Q24" s="65"/>
      <c r="R24" s="59"/>
      <c r="S24" s="59"/>
      <c r="T24" s="59"/>
      <c r="U24" s="59"/>
      <c r="V24" s="14"/>
      <c r="W24" s="65"/>
      <c r="X24" s="65"/>
      <c r="Y24" s="65"/>
      <c r="Z24" s="65"/>
      <c r="AA24" s="65"/>
      <c r="AB24" s="59"/>
      <c r="AC24" s="59"/>
      <c r="AD24" s="59"/>
      <c r="AE24" s="59"/>
      <c r="AF24" s="14"/>
      <c r="AG24" s="65"/>
      <c r="AH24" s="65"/>
      <c r="AI24" s="65"/>
      <c r="AJ24" s="65"/>
      <c r="AK24" s="65"/>
      <c r="AL24" s="14"/>
      <c r="AM24" s="14"/>
      <c r="AN24" s="24"/>
      <c r="AO24" s="14"/>
    </row>
    <row r="25" spans="1:41" x14ac:dyDescent="0.25">
      <c r="A25" s="14"/>
      <c r="B25" s="14"/>
      <c r="C25" s="65"/>
      <c r="D25" s="65"/>
      <c r="E25" s="65"/>
      <c r="F25" s="65"/>
      <c r="G25" s="65"/>
      <c r="H25" s="59"/>
      <c r="I25" s="59"/>
      <c r="J25" s="59"/>
      <c r="K25" s="59"/>
      <c r="L25" s="14"/>
      <c r="M25" s="65"/>
      <c r="N25" s="65"/>
      <c r="O25" s="65"/>
      <c r="P25" s="65"/>
      <c r="Q25" s="65"/>
      <c r="R25" s="59"/>
      <c r="S25" s="59"/>
      <c r="T25" s="59"/>
      <c r="U25" s="59"/>
      <c r="V25" s="14"/>
      <c r="W25" s="65"/>
      <c r="X25" s="65"/>
      <c r="Y25" s="65"/>
      <c r="Z25" s="65"/>
      <c r="AA25" s="65"/>
      <c r="AB25" s="59"/>
      <c r="AC25" s="59"/>
      <c r="AD25" s="59"/>
      <c r="AE25" s="59"/>
      <c r="AF25" s="14"/>
      <c r="AG25" s="65"/>
      <c r="AH25" s="65"/>
      <c r="AI25" s="65"/>
      <c r="AJ25" s="65"/>
      <c r="AK25" s="65"/>
      <c r="AL25" s="14"/>
      <c r="AM25" s="14"/>
      <c r="AN25" s="24"/>
      <c r="AO25" s="14"/>
    </row>
    <row r="26" spans="1:41" x14ac:dyDescent="0.25">
      <c r="A26" s="14"/>
      <c r="B26" s="14"/>
      <c r="C26" s="65"/>
      <c r="D26" s="65"/>
      <c r="E26" s="65"/>
      <c r="F26" s="65"/>
      <c r="G26" s="65"/>
      <c r="H26" s="59"/>
      <c r="I26" s="59"/>
      <c r="J26" s="59"/>
      <c r="K26" s="59"/>
      <c r="L26" s="14"/>
      <c r="M26" s="65"/>
      <c r="N26" s="65"/>
      <c r="O26" s="65"/>
      <c r="P26" s="65"/>
      <c r="Q26" s="65"/>
      <c r="R26" s="59"/>
      <c r="S26" s="59"/>
      <c r="T26" s="59"/>
      <c r="U26" s="59"/>
      <c r="V26" s="14"/>
      <c r="W26" s="65"/>
      <c r="X26" s="65"/>
      <c r="Y26" s="65"/>
      <c r="Z26" s="65"/>
      <c r="AA26" s="65"/>
      <c r="AB26" s="59"/>
      <c r="AC26" s="59"/>
      <c r="AD26" s="59"/>
      <c r="AE26" s="59"/>
      <c r="AF26" s="14"/>
      <c r="AG26" s="65"/>
      <c r="AH26" s="65"/>
      <c r="AI26" s="65"/>
      <c r="AJ26" s="65"/>
      <c r="AK26" s="65"/>
      <c r="AL26" s="14"/>
      <c r="AM26" s="14"/>
      <c r="AN26" s="24"/>
      <c r="AO26" s="14"/>
    </row>
    <row r="27" spans="1:41" x14ac:dyDescent="0.25">
      <c r="A27" s="14"/>
      <c r="B27" s="14"/>
      <c r="C27" s="65"/>
      <c r="D27" s="65"/>
      <c r="E27" s="65"/>
      <c r="F27" s="65"/>
      <c r="G27" s="65"/>
      <c r="H27" s="59"/>
      <c r="I27" s="59"/>
      <c r="J27" s="59"/>
      <c r="K27" s="59"/>
      <c r="L27" s="14"/>
      <c r="M27" s="65"/>
      <c r="N27" s="65"/>
      <c r="O27" s="65"/>
      <c r="P27" s="65"/>
      <c r="Q27" s="65"/>
      <c r="R27" s="59"/>
      <c r="S27" s="59"/>
      <c r="T27" s="59"/>
      <c r="U27" s="59"/>
      <c r="V27" s="14"/>
      <c r="W27" s="65"/>
      <c r="X27" s="65"/>
      <c r="Y27" s="65"/>
      <c r="Z27" s="65"/>
      <c r="AA27" s="65"/>
      <c r="AB27" s="59"/>
      <c r="AC27" s="59"/>
      <c r="AD27" s="59"/>
      <c r="AE27" s="59"/>
      <c r="AF27" s="14"/>
      <c r="AG27" s="65"/>
      <c r="AH27" s="65"/>
      <c r="AI27" s="65"/>
      <c r="AJ27" s="65"/>
      <c r="AK27" s="65"/>
      <c r="AL27" s="14"/>
      <c r="AM27" s="14"/>
      <c r="AN27" s="24"/>
      <c r="AO27" s="14"/>
    </row>
    <row r="28" spans="1:41" x14ac:dyDescent="0.25">
      <c r="A28" s="14"/>
      <c r="B28" s="14"/>
      <c r="C28" s="65"/>
      <c r="D28" s="65"/>
      <c r="E28" s="65"/>
      <c r="F28" s="65"/>
      <c r="G28" s="65"/>
      <c r="H28" s="59"/>
      <c r="I28" s="59"/>
      <c r="J28" s="59"/>
      <c r="K28" s="59"/>
      <c r="L28" s="14"/>
      <c r="M28" s="65"/>
      <c r="N28" s="65"/>
      <c r="O28" s="65"/>
      <c r="P28" s="65"/>
      <c r="Q28" s="65"/>
      <c r="R28" s="59"/>
      <c r="S28" s="59"/>
      <c r="T28" s="59"/>
      <c r="U28" s="59"/>
      <c r="V28" s="14"/>
      <c r="W28" s="65"/>
      <c r="X28" s="65"/>
      <c r="Y28" s="65"/>
      <c r="Z28" s="65"/>
      <c r="AA28" s="65"/>
      <c r="AB28" s="59"/>
      <c r="AC28" s="59"/>
      <c r="AD28" s="59"/>
      <c r="AE28" s="59"/>
      <c r="AF28" s="14"/>
      <c r="AG28" s="65"/>
      <c r="AH28" s="65"/>
      <c r="AI28" s="65"/>
      <c r="AJ28" s="65"/>
      <c r="AK28" s="65"/>
      <c r="AL28" s="14"/>
      <c r="AM28" s="14"/>
      <c r="AN28" s="24"/>
      <c r="AO28" s="14"/>
    </row>
    <row r="29" spans="1:41" x14ac:dyDescent="0.25">
      <c r="A29" s="14"/>
      <c r="B29" s="14"/>
      <c r="C29" s="65"/>
      <c r="D29" s="65"/>
      <c r="E29" s="65"/>
      <c r="F29" s="65"/>
      <c r="G29" s="65"/>
      <c r="H29" s="59"/>
      <c r="I29" s="59"/>
      <c r="J29" s="59"/>
      <c r="K29" s="59"/>
      <c r="L29" s="14"/>
      <c r="M29" s="65"/>
      <c r="N29" s="65"/>
      <c r="O29" s="65"/>
      <c r="P29" s="65"/>
      <c r="Q29" s="65"/>
      <c r="R29" s="59"/>
      <c r="S29" s="59"/>
      <c r="T29" s="59"/>
      <c r="U29" s="59"/>
      <c r="V29" s="14"/>
      <c r="W29" s="65"/>
      <c r="X29" s="65"/>
      <c r="Y29" s="65"/>
      <c r="Z29" s="65"/>
      <c r="AA29" s="65"/>
      <c r="AB29" s="59"/>
      <c r="AC29" s="59"/>
      <c r="AD29" s="59"/>
      <c r="AE29" s="59"/>
      <c r="AF29" s="14"/>
      <c r="AG29" s="65"/>
      <c r="AH29" s="65"/>
      <c r="AI29" s="65"/>
      <c r="AJ29" s="65"/>
      <c r="AK29" s="65"/>
      <c r="AL29" s="14"/>
      <c r="AM29" s="14"/>
      <c r="AN29" s="24"/>
      <c r="AO29" s="14"/>
    </row>
    <row r="30" spans="1:41" x14ac:dyDescent="0.25">
      <c r="A30" s="14"/>
      <c r="B30" s="14"/>
      <c r="C30" s="65"/>
      <c r="D30" s="65"/>
      <c r="E30" s="65"/>
      <c r="F30" s="65"/>
      <c r="G30" s="65"/>
      <c r="H30" s="59"/>
      <c r="I30" s="59"/>
      <c r="J30" s="59"/>
      <c r="K30" s="59"/>
      <c r="L30" s="14"/>
      <c r="M30" s="65"/>
      <c r="N30" s="65"/>
      <c r="O30" s="65"/>
      <c r="P30" s="65"/>
      <c r="Q30" s="65"/>
      <c r="R30" s="59"/>
      <c r="S30" s="59"/>
      <c r="T30" s="59"/>
      <c r="U30" s="59"/>
      <c r="V30" s="14"/>
      <c r="W30" s="65"/>
      <c r="X30" s="65"/>
      <c r="Y30" s="65"/>
      <c r="Z30" s="65"/>
      <c r="AA30" s="65"/>
      <c r="AB30" s="59"/>
      <c r="AC30" s="59"/>
      <c r="AD30" s="59"/>
      <c r="AE30" s="59"/>
      <c r="AF30" s="14"/>
      <c r="AG30" s="65"/>
      <c r="AH30" s="65"/>
      <c r="AI30" s="65"/>
      <c r="AJ30" s="65"/>
      <c r="AK30" s="65"/>
      <c r="AL30" s="14"/>
      <c r="AM30" s="14"/>
      <c r="AN30" s="24"/>
      <c r="AO30" s="14"/>
    </row>
    <row r="34" spans="37:37" x14ac:dyDescent="0.25">
      <c r="AK34" s="63" t="s">
        <v>100</v>
      </c>
    </row>
    <row r="36" spans="37:37" x14ac:dyDescent="0.25">
      <c r="AK36" s="63" t="s">
        <v>101</v>
      </c>
    </row>
  </sheetData>
  <mergeCells count="8">
    <mergeCell ref="W4:AA4"/>
    <mergeCell ref="AB4:AF4"/>
    <mergeCell ref="AG4:AK4"/>
    <mergeCell ref="C4:G4"/>
    <mergeCell ref="C5:G5"/>
    <mergeCell ref="H4:L4"/>
    <mergeCell ref="M4:Q4"/>
    <mergeCell ref="R4:V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V5" sqref="V5:V12"/>
    </sheetView>
  </sheetViews>
  <sheetFormatPr defaultRowHeight="15" x14ac:dyDescent="0.25"/>
  <sheetData>
    <row r="2" spans="1:22" ht="18" x14ac:dyDescent="0.25">
      <c r="C2" s="20" t="s">
        <v>146</v>
      </c>
    </row>
    <row r="3" spans="1:22" x14ac:dyDescent="0.25">
      <c r="A3" t="s">
        <v>49</v>
      </c>
    </row>
    <row r="4" spans="1:22" ht="120" x14ac:dyDescent="0.25">
      <c r="A4" s="14" t="s">
        <v>147</v>
      </c>
      <c r="B4" s="14" t="s">
        <v>2</v>
      </c>
      <c r="C4" s="14" t="s">
        <v>44</v>
      </c>
      <c r="D4" s="14" t="s">
        <v>20</v>
      </c>
      <c r="E4" s="14" t="s">
        <v>148</v>
      </c>
      <c r="F4" s="14" t="s">
        <v>50</v>
      </c>
      <c r="G4" s="14" t="s">
        <v>24</v>
      </c>
      <c r="H4" s="14" t="s">
        <v>149</v>
      </c>
      <c r="I4" s="14" t="s">
        <v>150</v>
      </c>
      <c r="J4" s="14" t="s">
        <v>25</v>
      </c>
      <c r="K4" s="14" t="s">
        <v>26</v>
      </c>
      <c r="L4" s="14"/>
      <c r="P4" s="108" t="s">
        <v>190</v>
      </c>
      <c r="Q4" s="108" t="s">
        <v>191</v>
      </c>
      <c r="R4" s="108" t="s">
        <v>192</v>
      </c>
      <c r="S4" s="108" t="s">
        <v>195</v>
      </c>
      <c r="T4" s="108" t="s">
        <v>196</v>
      </c>
      <c r="V4" t="s">
        <v>178</v>
      </c>
    </row>
    <row r="5" spans="1:22" x14ac:dyDescent="0.25">
      <c r="A5" s="14"/>
      <c r="B5" s="14">
        <v>10</v>
      </c>
      <c r="C5" s="14">
        <v>20</v>
      </c>
      <c r="D5" s="14">
        <v>10</v>
      </c>
      <c r="E5" s="14">
        <v>20</v>
      </c>
      <c r="F5" s="14">
        <v>10</v>
      </c>
      <c r="G5" s="14">
        <v>10</v>
      </c>
      <c r="H5" s="14">
        <v>30</v>
      </c>
      <c r="I5" s="14" t="s">
        <v>151</v>
      </c>
      <c r="J5" s="14"/>
      <c r="K5" s="14">
        <v>120</v>
      </c>
      <c r="L5" s="14"/>
      <c r="O5">
        <v>1</v>
      </c>
      <c r="U5">
        <f>(P5+Q5+R5+S5+T5)/5</f>
        <v>0</v>
      </c>
    </row>
    <row r="6" spans="1:22" x14ac:dyDescent="0.25">
      <c r="A6" s="14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O6">
        <v>2</v>
      </c>
      <c r="U6">
        <f t="shared" ref="U6:U9" si="0">(P6+Q6+R6+S6+T6)/5</f>
        <v>0</v>
      </c>
    </row>
    <row r="7" spans="1:22" x14ac:dyDescent="0.25">
      <c r="A7" s="14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O7">
        <v>3</v>
      </c>
      <c r="U7">
        <f t="shared" si="0"/>
        <v>0</v>
      </c>
    </row>
    <row r="8" spans="1:22" x14ac:dyDescent="0.25">
      <c r="A8" s="14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O8">
        <v>4</v>
      </c>
      <c r="U8">
        <f t="shared" si="0"/>
        <v>0</v>
      </c>
    </row>
    <row r="9" spans="1:22" x14ac:dyDescent="0.25">
      <c r="A9" s="14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O9">
        <v>5</v>
      </c>
      <c r="U9">
        <f t="shared" si="0"/>
        <v>0</v>
      </c>
    </row>
    <row r="10" spans="1:22" x14ac:dyDescent="0.25">
      <c r="A10" s="14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22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22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22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22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22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7" spans="1:12" x14ac:dyDescent="0.25">
      <c r="H27" t="s">
        <v>100</v>
      </c>
    </row>
    <row r="29" spans="1:12" x14ac:dyDescent="0.25">
      <c r="H29" t="s">
        <v>101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workbookViewId="0">
      <selection activeCell="S11" sqref="S11"/>
    </sheetView>
  </sheetViews>
  <sheetFormatPr defaultRowHeight="15" x14ac:dyDescent="0.25"/>
  <cols>
    <col min="18" max="18" width="11.5703125" bestFit="1" customWidth="1"/>
  </cols>
  <sheetData>
    <row r="2" spans="1:19" ht="18" x14ac:dyDescent="0.25">
      <c r="F2" s="20" t="s">
        <v>152</v>
      </c>
    </row>
    <row r="3" spans="1:19" x14ac:dyDescent="0.25">
      <c r="B3" t="s">
        <v>49</v>
      </c>
    </row>
    <row r="4" spans="1:19" ht="60" x14ac:dyDescent="0.25">
      <c r="B4" s="14" t="s">
        <v>1</v>
      </c>
      <c r="C4" s="129" t="s">
        <v>2</v>
      </c>
      <c r="D4" s="130"/>
      <c r="E4" s="133"/>
      <c r="F4" s="14" t="s">
        <v>4</v>
      </c>
      <c r="G4" s="14" t="s">
        <v>89</v>
      </c>
      <c r="H4" s="128" t="s">
        <v>153</v>
      </c>
      <c r="I4" s="128"/>
      <c r="J4" s="128"/>
      <c r="K4" s="128" t="s">
        <v>154</v>
      </c>
      <c r="L4" s="128"/>
      <c r="M4" s="128"/>
      <c r="N4" s="14" t="s">
        <v>130</v>
      </c>
      <c r="O4" s="14" t="s">
        <v>156</v>
      </c>
      <c r="P4" s="14" t="s">
        <v>122</v>
      </c>
      <c r="Q4" s="14" t="s">
        <v>123</v>
      </c>
      <c r="R4" s="14" t="s">
        <v>26</v>
      </c>
      <c r="S4" s="14"/>
    </row>
    <row r="5" spans="1:19" ht="36" customHeight="1" x14ac:dyDescent="0.25">
      <c r="B5" s="14"/>
      <c r="C5" s="108" t="s">
        <v>190</v>
      </c>
      <c r="D5" s="108" t="s">
        <v>191</v>
      </c>
      <c r="E5" s="108" t="s">
        <v>192</v>
      </c>
      <c r="F5" s="14"/>
      <c r="G5" s="14"/>
      <c r="H5" s="14" t="s">
        <v>128</v>
      </c>
      <c r="I5" s="14" t="s">
        <v>129</v>
      </c>
      <c r="J5" s="14" t="s">
        <v>95</v>
      </c>
      <c r="K5" s="14" t="s">
        <v>97</v>
      </c>
      <c r="L5" s="14" t="s">
        <v>155</v>
      </c>
      <c r="M5" s="14" t="s">
        <v>111</v>
      </c>
      <c r="N5" s="14"/>
      <c r="O5" s="14"/>
      <c r="P5" s="14"/>
      <c r="Q5" s="14"/>
      <c r="R5" s="14"/>
      <c r="S5" s="14"/>
    </row>
    <row r="6" spans="1:19" s="46" customFormat="1" x14ac:dyDescent="0.25">
      <c r="A6" s="46" t="s">
        <v>172</v>
      </c>
      <c r="B6" s="47">
        <v>5</v>
      </c>
      <c r="C6" s="47">
        <v>10</v>
      </c>
      <c r="D6" s="47">
        <v>9</v>
      </c>
      <c r="E6" s="47">
        <v>10</v>
      </c>
      <c r="F6" s="47">
        <v>8</v>
      </c>
      <c r="G6" s="47">
        <v>8</v>
      </c>
      <c r="H6" s="47">
        <v>5</v>
      </c>
      <c r="I6" s="47">
        <v>4</v>
      </c>
      <c r="J6" s="47">
        <v>4</v>
      </c>
      <c r="K6" s="47">
        <v>5</v>
      </c>
      <c r="L6" s="47">
        <v>5</v>
      </c>
      <c r="M6" s="47">
        <v>4</v>
      </c>
      <c r="N6" s="47">
        <v>10</v>
      </c>
      <c r="O6" s="47">
        <v>10</v>
      </c>
      <c r="P6" s="47">
        <v>7</v>
      </c>
      <c r="Q6" s="47">
        <v>10</v>
      </c>
      <c r="R6" s="47">
        <f>(C6+D6+E6)/3+F6+G6+H6+I6+J6+K6+L6+M6+N6+O6+P6+Q6</f>
        <v>89.666666666666657</v>
      </c>
      <c r="S6" s="47">
        <v>1</v>
      </c>
    </row>
    <row r="7" spans="1:19" s="46" customForma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>
        <f t="shared" ref="R7:R26" si="0">(C7+D7+E7)/3+F7+G7+H7+I7+J7+K7+L7+M7+N7+O7+P7+Q7</f>
        <v>0</v>
      </c>
      <c r="S7" s="47"/>
    </row>
    <row r="8" spans="1:19" s="46" customForma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>
        <f t="shared" si="0"/>
        <v>0</v>
      </c>
      <c r="S8" s="47"/>
    </row>
    <row r="9" spans="1:19" s="46" customFormat="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f t="shared" si="0"/>
        <v>0</v>
      </c>
      <c r="S9" s="47"/>
    </row>
    <row r="10" spans="1:19" s="46" customFormat="1" x14ac:dyDescent="0.25">
      <c r="A10" s="46" t="s">
        <v>176</v>
      </c>
      <c r="B10" s="47">
        <v>4</v>
      </c>
      <c r="C10" s="47">
        <v>6</v>
      </c>
      <c r="D10" s="47">
        <v>6</v>
      </c>
      <c r="E10" s="47">
        <v>7</v>
      </c>
      <c r="F10" s="47">
        <v>8</v>
      </c>
      <c r="G10" s="47">
        <v>6</v>
      </c>
      <c r="H10" s="47">
        <v>4</v>
      </c>
      <c r="I10" s="47">
        <v>5</v>
      </c>
      <c r="J10" s="47">
        <v>3</v>
      </c>
      <c r="K10" s="47">
        <v>4</v>
      </c>
      <c r="L10" s="47">
        <v>4</v>
      </c>
      <c r="M10" s="47">
        <v>4</v>
      </c>
      <c r="N10" s="47">
        <v>7</v>
      </c>
      <c r="O10" s="47">
        <v>8</v>
      </c>
      <c r="P10" s="47">
        <v>6</v>
      </c>
      <c r="Q10" s="47">
        <v>5</v>
      </c>
      <c r="R10" s="47">
        <f t="shared" si="0"/>
        <v>70.333333333333329</v>
      </c>
      <c r="S10" s="47"/>
    </row>
    <row r="11" spans="1:19" s="46" customFormat="1" x14ac:dyDescent="0.25">
      <c r="B11" s="47">
        <v>13</v>
      </c>
      <c r="C11" s="47">
        <v>7</v>
      </c>
      <c r="D11" s="47">
        <v>7</v>
      </c>
      <c r="E11" s="47">
        <v>7</v>
      </c>
      <c r="F11" s="47">
        <v>9</v>
      </c>
      <c r="G11" s="47">
        <v>8</v>
      </c>
      <c r="H11" s="47">
        <v>4</v>
      </c>
      <c r="I11" s="47">
        <v>1</v>
      </c>
      <c r="J11" s="47">
        <v>3</v>
      </c>
      <c r="K11" s="47">
        <v>4</v>
      </c>
      <c r="L11" s="47">
        <v>5</v>
      </c>
      <c r="M11" s="47">
        <v>5</v>
      </c>
      <c r="N11" s="47">
        <v>8</v>
      </c>
      <c r="O11" s="47">
        <v>7</v>
      </c>
      <c r="P11" s="47">
        <v>6</v>
      </c>
      <c r="Q11" s="47">
        <v>8</v>
      </c>
      <c r="R11" s="47">
        <f t="shared" si="0"/>
        <v>75</v>
      </c>
      <c r="S11" s="47">
        <v>3</v>
      </c>
    </row>
    <row r="12" spans="1:19" s="46" customFormat="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>
        <f t="shared" si="0"/>
        <v>0</v>
      </c>
      <c r="S12" s="47"/>
    </row>
    <row r="13" spans="1:19" s="46" customForma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>
        <f t="shared" si="0"/>
        <v>0</v>
      </c>
      <c r="S13" s="47"/>
    </row>
    <row r="14" spans="1:19" s="46" customForma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 t="shared" si="0"/>
        <v>0</v>
      </c>
      <c r="S14" s="47"/>
    </row>
    <row r="15" spans="1:19" s="46" customForma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f t="shared" si="0"/>
        <v>0</v>
      </c>
      <c r="S15" s="47"/>
    </row>
    <row r="16" spans="1:19" s="46" customForma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 t="shared" si="0"/>
        <v>0</v>
      </c>
      <c r="S16" s="47"/>
    </row>
    <row r="17" spans="1:19" s="46" customForma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f t="shared" si="0"/>
        <v>0</v>
      </c>
      <c r="S17" s="47"/>
    </row>
    <row r="18" spans="1:19" x14ac:dyDescent="0.25">
      <c r="A18" t="s">
        <v>174</v>
      </c>
      <c r="B18" s="14">
        <v>7</v>
      </c>
      <c r="C18" s="24">
        <v>6</v>
      </c>
      <c r="D18" s="24">
        <v>5</v>
      </c>
      <c r="E18" s="14">
        <v>5</v>
      </c>
      <c r="F18" s="14">
        <v>6</v>
      </c>
      <c r="G18" s="14">
        <v>7</v>
      </c>
      <c r="H18" s="14">
        <v>3</v>
      </c>
      <c r="I18" s="14">
        <v>4</v>
      </c>
      <c r="J18" s="14">
        <v>3</v>
      </c>
      <c r="K18" s="14">
        <v>3</v>
      </c>
      <c r="L18" s="14">
        <v>5</v>
      </c>
      <c r="M18" s="14">
        <v>3</v>
      </c>
      <c r="N18" s="14">
        <v>6</v>
      </c>
      <c r="O18" s="14">
        <v>6</v>
      </c>
      <c r="P18" s="14">
        <v>5</v>
      </c>
      <c r="Q18" s="14">
        <v>6</v>
      </c>
      <c r="R18" s="24">
        <f t="shared" si="0"/>
        <v>62.333333333333329</v>
      </c>
      <c r="S18" s="14">
        <v>3</v>
      </c>
    </row>
    <row r="19" spans="1:19" x14ac:dyDescent="0.25">
      <c r="B19" s="14">
        <v>8</v>
      </c>
      <c r="C19" s="24">
        <v>7</v>
      </c>
      <c r="D19" s="24">
        <v>7</v>
      </c>
      <c r="E19" s="14">
        <v>7</v>
      </c>
      <c r="F19" s="14">
        <v>8</v>
      </c>
      <c r="G19" s="14">
        <v>7</v>
      </c>
      <c r="H19" s="14">
        <v>4</v>
      </c>
      <c r="I19" s="14">
        <v>3</v>
      </c>
      <c r="J19" s="14">
        <v>3</v>
      </c>
      <c r="K19" s="14">
        <v>3</v>
      </c>
      <c r="L19" s="14">
        <v>3</v>
      </c>
      <c r="M19" s="14">
        <v>3</v>
      </c>
      <c r="N19" s="14">
        <v>6</v>
      </c>
      <c r="O19" s="14">
        <v>7</v>
      </c>
      <c r="P19" s="14">
        <v>8</v>
      </c>
      <c r="Q19" s="14">
        <v>6</v>
      </c>
      <c r="R19" s="24">
        <f t="shared" si="0"/>
        <v>68</v>
      </c>
      <c r="S19" s="14">
        <v>2</v>
      </c>
    </row>
    <row r="20" spans="1:19" x14ac:dyDescent="0.25">
      <c r="B20" s="14">
        <v>9</v>
      </c>
      <c r="C20" s="24">
        <v>7</v>
      </c>
      <c r="D20" s="24">
        <v>6</v>
      </c>
      <c r="E20" s="14">
        <v>6</v>
      </c>
      <c r="F20" s="14">
        <v>6</v>
      </c>
      <c r="G20" s="14">
        <v>7</v>
      </c>
      <c r="H20" s="14">
        <v>5</v>
      </c>
      <c r="I20" s="14">
        <v>3</v>
      </c>
      <c r="J20" s="14">
        <v>3</v>
      </c>
      <c r="K20" s="14">
        <v>4</v>
      </c>
      <c r="L20" s="14">
        <v>5</v>
      </c>
      <c r="M20" s="14">
        <v>3</v>
      </c>
      <c r="N20" s="14">
        <v>6</v>
      </c>
      <c r="O20" s="14">
        <v>8</v>
      </c>
      <c r="P20" s="14">
        <v>7</v>
      </c>
      <c r="Q20" s="14">
        <v>6</v>
      </c>
      <c r="R20" s="24">
        <f t="shared" si="0"/>
        <v>69.333333333333329</v>
      </c>
      <c r="S20" s="14">
        <v>1</v>
      </c>
    </row>
    <row r="21" spans="1:19" x14ac:dyDescent="0.25">
      <c r="B21" s="14"/>
      <c r="C21" s="24"/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4">
        <f t="shared" si="0"/>
        <v>0</v>
      </c>
      <c r="S21" s="14"/>
    </row>
    <row r="22" spans="1:19" x14ac:dyDescent="0.25">
      <c r="B22" s="14"/>
      <c r="C22" s="24"/>
      <c r="D22" s="2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4">
        <f t="shared" si="0"/>
        <v>0</v>
      </c>
      <c r="S22" s="14"/>
    </row>
    <row r="23" spans="1:19" x14ac:dyDescent="0.25">
      <c r="B23" s="14"/>
      <c r="C23" s="24"/>
      <c r="D23" s="2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4">
        <f t="shared" si="0"/>
        <v>0</v>
      </c>
      <c r="S23" s="14"/>
    </row>
    <row r="24" spans="1:19" x14ac:dyDescent="0.25">
      <c r="B24" s="14"/>
      <c r="C24" s="24"/>
      <c r="D24" s="2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f t="shared" si="0"/>
        <v>0</v>
      </c>
      <c r="S24" s="14"/>
    </row>
    <row r="25" spans="1:19" x14ac:dyDescent="0.25">
      <c r="B25" s="14"/>
      <c r="C25" s="24"/>
      <c r="D25" s="2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>
        <f t="shared" si="0"/>
        <v>0</v>
      </c>
      <c r="S25" s="14"/>
    </row>
    <row r="26" spans="1:19" x14ac:dyDescent="0.25">
      <c r="B26" s="14"/>
      <c r="C26" s="24"/>
      <c r="D26" s="2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>
        <f t="shared" si="0"/>
        <v>0</v>
      </c>
      <c r="S26" s="14"/>
    </row>
    <row r="27" spans="1:19" x14ac:dyDescent="0.25">
      <c r="B27" s="14"/>
      <c r="C27" s="24"/>
      <c r="D27" s="2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31" spans="1:19" x14ac:dyDescent="0.25">
      <c r="P31" t="s">
        <v>100</v>
      </c>
    </row>
    <row r="33" spans="16:16" x14ac:dyDescent="0.25">
      <c r="P33" t="s">
        <v>101</v>
      </c>
    </row>
  </sheetData>
  <mergeCells count="3">
    <mergeCell ref="H4:J4"/>
    <mergeCell ref="K4:M4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Y17" sqref="Y17"/>
    </sheetView>
  </sheetViews>
  <sheetFormatPr defaultRowHeight="15" x14ac:dyDescent="0.25"/>
  <cols>
    <col min="1" max="1" width="8.140625" customWidth="1"/>
    <col min="2" max="25" width="6.7109375" customWidth="1"/>
  </cols>
  <sheetData>
    <row r="1" spans="1:21" ht="15" customHeight="1" x14ac:dyDescent="0.25">
      <c r="F1" t="s">
        <v>194</v>
      </c>
    </row>
    <row r="3" spans="1:21" ht="51" customHeight="1" x14ac:dyDescent="0.25">
      <c r="B3" s="2" t="s">
        <v>1</v>
      </c>
      <c r="C3" s="117" t="s">
        <v>2</v>
      </c>
      <c r="D3" s="118"/>
      <c r="E3" s="118"/>
      <c r="F3" s="57" t="s">
        <v>3</v>
      </c>
      <c r="G3" s="57" t="s">
        <v>87</v>
      </c>
      <c r="H3" s="57" t="s">
        <v>5</v>
      </c>
      <c r="I3" s="57" t="s">
        <v>6</v>
      </c>
      <c r="J3" s="2" t="s">
        <v>7</v>
      </c>
      <c r="K3" s="2" t="s">
        <v>88</v>
      </c>
      <c r="L3" s="57" t="s">
        <v>12</v>
      </c>
      <c r="M3" s="57" t="s">
        <v>9</v>
      </c>
      <c r="N3" s="2" t="s">
        <v>10</v>
      </c>
      <c r="O3" s="117" t="s">
        <v>11</v>
      </c>
      <c r="P3" s="118"/>
      <c r="Q3" s="119"/>
      <c r="R3" s="2" t="s">
        <v>123</v>
      </c>
      <c r="S3" s="2" t="s">
        <v>14</v>
      </c>
      <c r="T3" s="18" t="s">
        <v>26</v>
      </c>
      <c r="U3" s="7" t="s">
        <v>178</v>
      </c>
    </row>
    <row r="4" spans="1:21" x14ac:dyDescent="0.25">
      <c r="B4" s="7"/>
      <c r="C4" s="126">
        <v>10</v>
      </c>
      <c r="D4" s="127"/>
      <c r="E4" s="127"/>
      <c r="F4" s="58">
        <v>10</v>
      </c>
      <c r="G4" s="58">
        <v>10</v>
      </c>
      <c r="H4" s="58">
        <v>10</v>
      </c>
      <c r="I4" s="58">
        <v>10</v>
      </c>
      <c r="J4" s="7">
        <v>10</v>
      </c>
      <c r="K4" s="7">
        <v>10</v>
      </c>
      <c r="L4" s="58">
        <v>10</v>
      </c>
      <c r="M4" s="58">
        <v>10</v>
      </c>
      <c r="N4" s="7">
        <v>5</v>
      </c>
      <c r="O4" s="67">
        <v>5</v>
      </c>
      <c r="P4" s="67">
        <v>5</v>
      </c>
      <c r="Q4" s="58">
        <v>5</v>
      </c>
      <c r="R4" s="7">
        <v>5</v>
      </c>
      <c r="S4" s="7">
        <v>5</v>
      </c>
      <c r="T4" s="7">
        <v>115</v>
      </c>
      <c r="U4" s="7"/>
    </row>
    <row r="5" spans="1:21" s="26" customFormat="1" ht="25.5" x14ac:dyDescent="0.25">
      <c r="B5" s="27"/>
      <c r="C5" s="108" t="s">
        <v>190</v>
      </c>
      <c r="D5" s="108" t="s">
        <v>191</v>
      </c>
      <c r="E5" s="108" t="s">
        <v>192</v>
      </c>
      <c r="F5" s="28"/>
      <c r="G5" s="28"/>
      <c r="H5" s="28"/>
      <c r="I5" s="28"/>
      <c r="J5" s="27"/>
      <c r="K5" s="27"/>
      <c r="L5" s="28"/>
      <c r="M5" s="28"/>
      <c r="N5" s="27"/>
      <c r="O5" s="68"/>
      <c r="P5" s="68"/>
      <c r="Q5" s="28"/>
      <c r="R5" s="27"/>
      <c r="S5" s="27"/>
      <c r="T5" s="27"/>
      <c r="U5" s="27"/>
    </row>
    <row r="6" spans="1:21" x14ac:dyDescent="0.25">
      <c r="A6" t="s">
        <v>173</v>
      </c>
      <c r="B6" s="7">
        <v>11</v>
      </c>
      <c r="C6" s="7">
        <v>7</v>
      </c>
      <c r="D6" s="7">
        <v>8</v>
      </c>
      <c r="E6" s="7">
        <v>7</v>
      </c>
      <c r="F6" s="7">
        <v>7</v>
      </c>
      <c r="G6" s="7">
        <v>6</v>
      </c>
      <c r="H6" s="7">
        <v>9</v>
      </c>
      <c r="I6" s="7">
        <v>7</v>
      </c>
      <c r="J6" s="7">
        <v>7</v>
      </c>
      <c r="K6" s="7">
        <v>8</v>
      </c>
      <c r="L6" s="7">
        <v>9</v>
      </c>
      <c r="M6" s="7">
        <v>6</v>
      </c>
      <c r="N6" s="7">
        <v>3</v>
      </c>
      <c r="O6" s="7">
        <v>9</v>
      </c>
      <c r="P6" s="7"/>
      <c r="Q6" s="7"/>
      <c r="R6" s="7">
        <v>4</v>
      </c>
      <c r="S6" s="7">
        <v>2</v>
      </c>
      <c r="T6" s="7">
        <f t="shared" ref="T6:T17" si="0">(C6+D6+E6)/3+F6+G6+H6+I6+J6+K6+L6+M6+N6+Q6+R6-S6</f>
        <v>71.333333333333329</v>
      </c>
      <c r="U6" s="7">
        <v>2</v>
      </c>
    </row>
    <row r="7" spans="1:21" x14ac:dyDescent="0.25">
      <c r="B7" s="7">
        <v>13</v>
      </c>
      <c r="C7" s="7">
        <v>8</v>
      </c>
      <c r="D7" s="7">
        <v>9</v>
      </c>
      <c r="E7" s="7">
        <v>9</v>
      </c>
      <c r="F7" s="7">
        <v>8</v>
      </c>
      <c r="G7" s="7">
        <v>10</v>
      </c>
      <c r="H7" s="7">
        <v>9</v>
      </c>
      <c r="I7" s="7">
        <v>8</v>
      </c>
      <c r="J7" s="7">
        <v>8</v>
      </c>
      <c r="K7" s="7">
        <v>9</v>
      </c>
      <c r="L7" s="7">
        <v>8</v>
      </c>
      <c r="M7" s="7">
        <v>10</v>
      </c>
      <c r="N7" s="7">
        <v>5</v>
      </c>
      <c r="O7" s="7">
        <v>9</v>
      </c>
      <c r="P7" s="7"/>
      <c r="Q7" s="7"/>
      <c r="R7" s="7">
        <v>5</v>
      </c>
      <c r="S7" s="7"/>
      <c r="T7" s="7">
        <f t="shared" si="0"/>
        <v>88.666666666666657</v>
      </c>
      <c r="U7" s="7">
        <v>1</v>
      </c>
    </row>
    <row r="8" spans="1:21" x14ac:dyDescent="0.25">
      <c r="B8" s="7">
        <v>14</v>
      </c>
      <c r="C8" s="7">
        <v>6</v>
      </c>
      <c r="D8" s="7">
        <v>6</v>
      </c>
      <c r="E8" s="7">
        <v>6</v>
      </c>
      <c r="F8" s="7">
        <v>3</v>
      </c>
      <c r="G8" s="7">
        <v>7</v>
      </c>
      <c r="H8" s="7">
        <v>5</v>
      </c>
      <c r="I8" s="7">
        <v>6</v>
      </c>
      <c r="J8" s="7">
        <v>7</v>
      </c>
      <c r="K8" s="7">
        <v>6</v>
      </c>
      <c r="L8" s="7">
        <v>7</v>
      </c>
      <c r="M8" s="7">
        <v>7</v>
      </c>
      <c r="N8" s="7">
        <v>4</v>
      </c>
      <c r="O8" s="7">
        <v>7</v>
      </c>
      <c r="P8" s="7"/>
      <c r="Q8" s="7"/>
      <c r="R8" s="7">
        <v>2</v>
      </c>
      <c r="S8" s="7">
        <v>2</v>
      </c>
      <c r="T8" s="7">
        <f t="shared" si="0"/>
        <v>58</v>
      </c>
      <c r="U8" s="7"/>
    </row>
    <row r="9" spans="1:21" x14ac:dyDescent="0.25">
      <c r="B9" s="7">
        <v>15</v>
      </c>
      <c r="C9" s="7">
        <v>7</v>
      </c>
      <c r="D9" s="7">
        <v>7</v>
      </c>
      <c r="E9" s="7">
        <v>8</v>
      </c>
      <c r="F9" s="7">
        <v>7</v>
      </c>
      <c r="G9" s="7">
        <v>5</v>
      </c>
      <c r="H9" s="7">
        <v>7</v>
      </c>
      <c r="I9" s="7">
        <v>6</v>
      </c>
      <c r="J9" s="7">
        <v>6</v>
      </c>
      <c r="K9" s="7">
        <v>7</v>
      </c>
      <c r="L9" s="7">
        <v>7</v>
      </c>
      <c r="M9" s="7">
        <v>9</v>
      </c>
      <c r="N9" s="7">
        <v>4</v>
      </c>
      <c r="O9" s="7">
        <v>9</v>
      </c>
      <c r="P9" s="7"/>
      <c r="Q9" s="7"/>
      <c r="R9" s="7">
        <v>3</v>
      </c>
      <c r="S9" s="7"/>
      <c r="T9" s="7">
        <f t="shared" si="0"/>
        <v>68.333333333333329</v>
      </c>
      <c r="U9" s="7">
        <v>3</v>
      </c>
    </row>
    <row r="10" spans="1:21" x14ac:dyDescent="0.25">
      <c r="A10" s="11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 x14ac:dyDescent="0.25">
      <c r="A11" t="s">
        <v>174</v>
      </c>
      <c r="B11" s="7">
        <v>12</v>
      </c>
      <c r="C11" s="7">
        <v>8</v>
      </c>
      <c r="D11" s="7">
        <v>8</v>
      </c>
      <c r="E11" s="7">
        <v>9</v>
      </c>
      <c r="F11" s="7">
        <v>7</v>
      </c>
      <c r="G11" s="7">
        <v>8</v>
      </c>
      <c r="H11" s="7">
        <v>5</v>
      </c>
      <c r="I11" s="7">
        <v>6</v>
      </c>
      <c r="J11" s="7">
        <v>5</v>
      </c>
      <c r="K11" s="7">
        <v>7</v>
      </c>
      <c r="L11" s="7">
        <v>9</v>
      </c>
      <c r="M11" s="7">
        <v>8</v>
      </c>
      <c r="N11" s="7">
        <v>4</v>
      </c>
      <c r="O11" s="7">
        <v>9</v>
      </c>
      <c r="P11" s="7"/>
      <c r="Q11" s="7"/>
      <c r="R11" s="7">
        <v>3</v>
      </c>
      <c r="S11" s="7"/>
      <c r="T11" s="7">
        <f t="shared" si="0"/>
        <v>70.333333333333343</v>
      </c>
      <c r="U11" s="7">
        <v>2</v>
      </c>
    </row>
    <row r="12" spans="1:2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 x14ac:dyDescent="0.25">
      <c r="A14" t="s">
        <v>172</v>
      </c>
      <c r="B14" s="7">
        <v>2</v>
      </c>
      <c r="C14" s="7">
        <v>3</v>
      </c>
      <c r="D14" s="7">
        <v>5</v>
      </c>
      <c r="E14" s="7">
        <v>5</v>
      </c>
      <c r="F14" s="7">
        <v>4</v>
      </c>
      <c r="G14" s="7">
        <v>3</v>
      </c>
      <c r="H14" s="7">
        <v>4</v>
      </c>
      <c r="I14" s="7">
        <v>2</v>
      </c>
      <c r="J14" s="7">
        <v>2</v>
      </c>
      <c r="K14" s="7">
        <v>3</v>
      </c>
      <c r="L14" s="7">
        <v>5</v>
      </c>
      <c r="M14" s="7">
        <v>5</v>
      </c>
      <c r="N14" s="7">
        <v>0</v>
      </c>
      <c r="O14" s="7">
        <v>5</v>
      </c>
      <c r="P14" s="7"/>
      <c r="Q14" s="7"/>
      <c r="R14" s="7">
        <v>1</v>
      </c>
      <c r="S14" s="7"/>
      <c r="T14" s="7">
        <f t="shared" si="0"/>
        <v>33.333333333333329</v>
      </c>
      <c r="U14" s="7"/>
    </row>
    <row r="15" spans="1:21" x14ac:dyDescent="0.25">
      <c r="B15" s="7">
        <v>23</v>
      </c>
      <c r="C15" s="7">
        <v>6</v>
      </c>
      <c r="D15" s="7">
        <v>7</v>
      </c>
      <c r="E15" s="7">
        <v>7</v>
      </c>
      <c r="F15" s="7">
        <v>8</v>
      </c>
      <c r="G15" s="7">
        <v>2</v>
      </c>
      <c r="H15" s="7">
        <v>7</v>
      </c>
      <c r="I15" s="7">
        <v>6</v>
      </c>
      <c r="J15" s="7">
        <v>6</v>
      </c>
      <c r="K15" s="7">
        <v>7</v>
      </c>
      <c r="L15" s="7">
        <v>9</v>
      </c>
      <c r="M15" s="7">
        <v>7</v>
      </c>
      <c r="N15" s="7">
        <v>4</v>
      </c>
      <c r="O15" s="7">
        <v>7</v>
      </c>
      <c r="P15" s="7"/>
      <c r="Q15" s="7"/>
      <c r="R15" s="7">
        <v>3</v>
      </c>
      <c r="S15" s="7"/>
      <c r="T15" s="7">
        <f t="shared" si="0"/>
        <v>65.666666666666671</v>
      </c>
      <c r="U15" s="7">
        <v>3</v>
      </c>
    </row>
    <row r="16" spans="1:2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2:2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2:2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x14ac:dyDescent="0.25">
      <c r="T20" s="7"/>
    </row>
    <row r="21" spans="2:21" x14ac:dyDescent="0.25">
      <c r="T21" s="7"/>
    </row>
    <row r="22" spans="2:21" x14ac:dyDescent="0.25">
      <c r="T22" s="7"/>
    </row>
    <row r="23" spans="2:21" x14ac:dyDescent="0.25">
      <c r="T23" s="7"/>
    </row>
    <row r="24" spans="2:21" x14ac:dyDescent="0.25">
      <c r="T24" s="7"/>
    </row>
    <row r="25" spans="2:21" x14ac:dyDescent="0.25">
      <c r="T25" s="7"/>
    </row>
    <row r="26" spans="2:21" x14ac:dyDescent="0.25">
      <c r="T26" s="7"/>
    </row>
    <row r="27" spans="2:21" x14ac:dyDescent="0.25">
      <c r="T27" s="7"/>
    </row>
    <row r="28" spans="2:21" x14ac:dyDescent="0.25">
      <c r="T28" s="7"/>
    </row>
    <row r="29" spans="2:21" x14ac:dyDescent="0.25">
      <c r="T29" s="7"/>
    </row>
    <row r="30" spans="2:21" x14ac:dyDescent="0.25">
      <c r="T30" s="7"/>
    </row>
    <row r="31" spans="2:21" x14ac:dyDescent="0.25">
      <c r="T31" s="7"/>
    </row>
  </sheetData>
  <mergeCells count="3">
    <mergeCell ref="O3:Q3"/>
    <mergeCell ref="C3:E3"/>
    <mergeCell ref="C4:E4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workbookViewId="0">
      <selection activeCell="O7" sqref="O7"/>
    </sheetView>
  </sheetViews>
  <sheetFormatPr defaultRowHeight="15" x14ac:dyDescent="0.25"/>
  <cols>
    <col min="21" max="21" width="9.140625" style="44"/>
  </cols>
  <sheetData>
    <row r="2" spans="1:22" ht="26.25" x14ac:dyDescent="0.4">
      <c r="C2" s="13" t="s">
        <v>69</v>
      </c>
    </row>
    <row r="5" spans="1:22" x14ac:dyDescent="0.25">
      <c r="B5" t="s">
        <v>49</v>
      </c>
    </row>
    <row r="7" spans="1:22" ht="75" x14ac:dyDescent="0.25">
      <c r="A7" s="10" t="s">
        <v>1</v>
      </c>
      <c r="B7" s="10" t="s">
        <v>2</v>
      </c>
      <c r="C7" s="10" t="s">
        <v>70</v>
      </c>
      <c r="D7" s="10" t="s">
        <v>62</v>
      </c>
      <c r="E7" s="10" t="s">
        <v>21</v>
      </c>
      <c r="F7" s="10" t="s">
        <v>44</v>
      </c>
      <c r="G7" s="10" t="s">
        <v>23</v>
      </c>
      <c r="H7" s="10" t="s">
        <v>24</v>
      </c>
      <c r="I7" s="10" t="s">
        <v>71</v>
      </c>
      <c r="J7" s="10" t="s">
        <v>72</v>
      </c>
      <c r="K7" s="10" t="s">
        <v>25</v>
      </c>
      <c r="L7" s="10" t="s">
        <v>26</v>
      </c>
      <c r="M7" s="10"/>
    </row>
    <row r="8" spans="1:22" x14ac:dyDescent="0.2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20</v>
      </c>
      <c r="J8" s="10">
        <v>10</v>
      </c>
      <c r="K8" s="10">
        <v>5</v>
      </c>
      <c r="L8" s="10">
        <v>120</v>
      </c>
      <c r="M8" s="10"/>
      <c r="P8" s="7"/>
      <c r="Q8" s="7"/>
      <c r="R8" s="108" t="s">
        <v>190</v>
      </c>
      <c r="S8" s="108" t="s">
        <v>191</v>
      </c>
      <c r="T8" s="108" t="s">
        <v>192</v>
      </c>
      <c r="U8" s="50"/>
      <c r="V8" s="7" t="s">
        <v>187</v>
      </c>
    </row>
    <row r="9" spans="1:2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P9" s="7" t="s">
        <v>172</v>
      </c>
      <c r="Q9" s="7"/>
      <c r="R9" s="7"/>
      <c r="S9" s="7"/>
      <c r="T9" s="7"/>
      <c r="U9" s="50">
        <f>(R9+S9+T9)/3</f>
        <v>0</v>
      </c>
      <c r="V9" s="7"/>
    </row>
    <row r="10" spans="1:2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P10" s="7" t="s">
        <v>176</v>
      </c>
      <c r="Q10" s="7"/>
      <c r="R10" s="7"/>
      <c r="S10" s="7"/>
      <c r="T10" s="7"/>
      <c r="U10" s="50">
        <f t="shared" ref="U10:U13" si="0">(R10+S10+T10)/3</f>
        <v>0</v>
      </c>
      <c r="V10" s="7"/>
    </row>
    <row r="11" spans="1:2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7"/>
      <c r="Q11" s="7"/>
      <c r="R11" s="7"/>
      <c r="S11" s="7"/>
      <c r="T11" s="7"/>
      <c r="U11" s="50">
        <f t="shared" si="0"/>
        <v>0</v>
      </c>
      <c r="V11" s="7"/>
    </row>
    <row r="12" spans="1:2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P12" s="7"/>
      <c r="Q12" s="7"/>
      <c r="R12" s="7"/>
      <c r="S12" s="7"/>
      <c r="T12" s="7"/>
      <c r="U12" s="50">
        <f t="shared" si="0"/>
        <v>0</v>
      </c>
      <c r="V12" s="7"/>
    </row>
    <row r="13" spans="1:2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7"/>
      <c r="Q13" s="7"/>
      <c r="R13" s="7"/>
      <c r="S13" s="7"/>
      <c r="T13" s="7"/>
      <c r="U13" s="50">
        <f t="shared" si="0"/>
        <v>0</v>
      </c>
      <c r="V13" s="7"/>
    </row>
    <row r="14" spans="1:2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P14" s="7"/>
      <c r="Q14" s="7"/>
      <c r="R14" s="7"/>
      <c r="S14" s="7"/>
      <c r="T14" s="7"/>
      <c r="U14" s="50"/>
      <c r="V14" s="7"/>
    </row>
    <row r="15" spans="1:2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P15" s="7"/>
      <c r="Q15" s="7"/>
      <c r="R15" s="7"/>
      <c r="S15" s="7"/>
      <c r="T15" s="7"/>
      <c r="U15" s="50"/>
      <c r="V15" s="7"/>
    </row>
    <row r="16" spans="1:2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P16" s="7"/>
      <c r="Q16" s="7"/>
      <c r="R16" s="7"/>
      <c r="S16" s="7"/>
      <c r="T16" s="7"/>
      <c r="U16" s="50"/>
      <c r="V16" s="7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P17" s="7"/>
      <c r="Q17" s="7"/>
      <c r="R17" s="7"/>
      <c r="S17" s="7"/>
      <c r="T17" s="7"/>
      <c r="U17" s="50"/>
      <c r="V17" s="7"/>
    </row>
    <row r="18" spans="1:2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P18" s="7"/>
      <c r="Q18" s="7"/>
      <c r="R18" s="7"/>
      <c r="S18" s="7"/>
      <c r="T18" s="7"/>
      <c r="U18" s="50"/>
      <c r="V18" s="7"/>
    </row>
    <row r="19" spans="1:2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P19" s="7"/>
      <c r="Q19" s="7"/>
      <c r="R19" s="7"/>
      <c r="S19" s="7"/>
      <c r="T19" s="7"/>
      <c r="U19" s="50"/>
      <c r="V19" s="7"/>
    </row>
    <row r="20" spans="1:2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7"/>
      <c r="Q20" s="7"/>
      <c r="R20" s="7"/>
      <c r="S20" s="7"/>
      <c r="T20" s="7"/>
      <c r="U20" s="50"/>
      <c r="V20" s="7"/>
    </row>
    <row r="21" spans="1:2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P21" s="7"/>
      <c r="Q21" s="7"/>
      <c r="R21" s="7"/>
      <c r="S21" s="7"/>
      <c r="T21" s="7"/>
      <c r="U21" s="50"/>
      <c r="V21" s="7"/>
    </row>
    <row r="22" spans="1:2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7"/>
      <c r="Q22" s="7"/>
      <c r="R22" s="7"/>
      <c r="S22" s="7"/>
      <c r="T22" s="7"/>
      <c r="U22" s="50"/>
      <c r="V22" s="7"/>
    </row>
    <row r="23" spans="1:2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P23" s="7"/>
      <c r="Q23" s="7"/>
      <c r="R23" s="7"/>
      <c r="S23" s="7"/>
      <c r="T23" s="7"/>
      <c r="U23" s="50"/>
      <c r="V23" s="7"/>
    </row>
    <row r="24" spans="1:2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2"/>
  <sheetViews>
    <sheetView workbookViewId="0">
      <selection activeCell="T14" sqref="T14"/>
    </sheetView>
  </sheetViews>
  <sheetFormatPr defaultRowHeight="15" x14ac:dyDescent="0.25"/>
  <sheetData>
    <row r="2" spans="1:22" ht="25.5" x14ac:dyDescent="0.35">
      <c r="C2" s="16" t="s">
        <v>68</v>
      </c>
    </row>
    <row r="5" spans="1:22" x14ac:dyDescent="0.25">
      <c r="B5" t="s">
        <v>49</v>
      </c>
    </row>
    <row r="7" spans="1:22" ht="34.9" customHeight="1" x14ac:dyDescent="0.25">
      <c r="A7" s="10" t="s">
        <v>1</v>
      </c>
      <c r="B7" s="10" t="s">
        <v>2</v>
      </c>
      <c r="C7" s="10" t="s">
        <v>61</v>
      </c>
      <c r="D7" s="10" t="s">
        <v>62</v>
      </c>
      <c r="E7" s="10" t="s">
        <v>21</v>
      </c>
      <c r="F7" s="10" t="s">
        <v>44</v>
      </c>
      <c r="G7" s="10" t="s">
        <v>23</v>
      </c>
      <c r="H7" s="10" t="s">
        <v>24</v>
      </c>
      <c r="I7" s="10" t="s">
        <v>25</v>
      </c>
      <c r="J7" s="10" t="s">
        <v>26</v>
      </c>
      <c r="K7" s="10"/>
      <c r="Q7" s="7" t="s">
        <v>1</v>
      </c>
      <c r="R7" s="7" t="s">
        <v>177</v>
      </c>
      <c r="S7" s="7"/>
      <c r="T7" s="7"/>
      <c r="U7" s="7" t="s">
        <v>26</v>
      </c>
      <c r="V7" s="7" t="s">
        <v>178</v>
      </c>
    </row>
    <row r="8" spans="1:22" x14ac:dyDescent="0.2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5</v>
      </c>
      <c r="J8" s="10">
        <v>90</v>
      </c>
      <c r="K8" s="10"/>
      <c r="Q8" s="7"/>
      <c r="R8" s="7"/>
      <c r="S8" s="7"/>
      <c r="T8" s="7"/>
      <c r="U8" s="7"/>
      <c r="V8" s="7"/>
    </row>
    <row r="9" spans="1:22" ht="13.9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Q9" s="7"/>
      <c r="R9" s="108" t="s">
        <v>190</v>
      </c>
      <c r="S9" s="108" t="s">
        <v>191</v>
      </c>
      <c r="T9" s="108" t="s">
        <v>192</v>
      </c>
      <c r="U9" s="7"/>
      <c r="V9" s="7"/>
    </row>
    <row r="10" spans="1:22" s="46" customForma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Q10" s="48">
        <v>19</v>
      </c>
      <c r="R10" s="48">
        <v>29</v>
      </c>
      <c r="S10" s="48">
        <v>29</v>
      </c>
      <c r="T10" s="48">
        <v>29</v>
      </c>
      <c r="U10" s="48">
        <f t="shared" ref="U10:U35" si="0">(R10+S10+T10)/3</f>
        <v>29</v>
      </c>
      <c r="V10" s="48"/>
    </row>
    <row r="11" spans="1:22" s="46" customForma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Q11" s="48"/>
      <c r="R11" s="48"/>
      <c r="S11" s="48"/>
      <c r="T11" s="48"/>
      <c r="U11" s="48">
        <f t="shared" si="0"/>
        <v>0</v>
      </c>
      <c r="V11" s="48"/>
    </row>
    <row r="12" spans="1:22" s="46" customForma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Q12" s="48"/>
      <c r="R12" s="48"/>
      <c r="S12" s="48"/>
      <c r="T12" s="48"/>
      <c r="U12" s="48">
        <f t="shared" si="0"/>
        <v>0</v>
      </c>
      <c r="V12" s="48"/>
    </row>
    <row r="13" spans="1:22" s="46" customForma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Q13" s="48"/>
      <c r="R13" s="48"/>
      <c r="S13" s="48"/>
      <c r="T13" s="48"/>
      <c r="U13" s="48">
        <f t="shared" si="0"/>
        <v>0</v>
      </c>
      <c r="V13" s="48"/>
    </row>
    <row r="14" spans="1:22" s="44" customForma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P14"/>
      <c r="Q14" s="50"/>
      <c r="R14" s="50"/>
      <c r="S14" s="50"/>
      <c r="T14" s="50"/>
      <c r="U14" s="50">
        <f t="shared" si="0"/>
        <v>0</v>
      </c>
      <c r="V14" s="50"/>
    </row>
    <row r="15" spans="1:22" s="44" customForma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Q15" s="50"/>
      <c r="R15" s="50"/>
      <c r="S15" s="50"/>
      <c r="T15" s="50"/>
      <c r="U15" s="50">
        <f t="shared" si="0"/>
        <v>0</v>
      </c>
      <c r="V15" s="50"/>
    </row>
    <row r="16" spans="1:22" s="44" customForma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Q16" s="50"/>
      <c r="R16" s="50"/>
      <c r="S16" s="50"/>
      <c r="T16" s="50"/>
      <c r="U16" s="50">
        <f t="shared" si="0"/>
        <v>0</v>
      </c>
      <c r="V16" s="50"/>
    </row>
    <row r="17" spans="1:22" s="44" customForma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Q17" s="50"/>
      <c r="R17" s="50"/>
      <c r="S17" s="50"/>
      <c r="T17" s="50"/>
      <c r="U17" s="50">
        <f t="shared" si="0"/>
        <v>0</v>
      </c>
      <c r="V17" s="50"/>
    </row>
    <row r="18" spans="1:22" s="46" customFormat="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Q18" s="48"/>
      <c r="R18" s="48"/>
      <c r="S18" s="48"/>
      <c r="T18" s="48"/>
      <c r="U18" s="48">
        <f t="shared" si="0"/>
        <v>0</v>
      </c>
      <c r="V18" s="48"/>
    </row>
    <row r="19" spans="1:22" s="46" customFormat="1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Q19" s="48"/>
      <c r="R19" s="48"/>
      <c r="S19" s="48"/>
      <c r="T19" s="48"/>
      <c r="U19" s="48">
        <f t="shared" si="0"/>
        <v>0</v>
      </c>
      <c r="V19" s="48"/>
    </row>
    <row r="20" spans="1:22" s="46" customForma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Q20" s="48"/>
      <c r="R20" s="48"/>
      <c r="S20" s="48"/>
      <c r="T20" s="48"/>
      <c r="U20" s="48">
        <f t="shared" si="0"/>
        <v>0</v>
      </c>
      <c r="V20" s="48"/>
    </row>
    <row r="21" spans="1:22" s="46" customFormat="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Q21" s="48"/>
      <c r="R21" s="48"/>
      <c r="S21" s="48"/>
      <c r="T21" s="48"/>
      <c r="U21" s="48">
        <f t="shared" si="0"/>
        <v>0</v>
      </c>
      <c r="V21" s="48"/>
    </row>
    <row r="22" spans="1:22" s="46" customFormat="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Q22" s="48"/>
      <c r="R22" s="48"/>
      <c r="S22" s="48"/>
      <c r="T22" s="48"/>
      <c r="U22" s="48">
        <f t="shared" si="0"/>
        <v>0</v>
      </c>
      <c r="V22" s="48"/>
    </row>
    <row r="23" spans="1:22" s="46" customForma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Q23" s="48"/>
      <c r="R23" s="48"/>
      <c r="S23" s="48"/>
      <c r="T23" s="48"/>
      <c r="U23" s="48">
        <f t="shared" si="0"/>
        <v>0</v>
      </c>
      <c r="V23" s="48"/>
    </row>
    <row r="24" spans="1:22" s="46" customForma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Q24" s="48"/>
      <c r="R24" s="48"/>
      <c r="S24" s="48"/>
      <c r="T24" s="48"/>
      <c r="U24" s="48">
        <f t="shared" si="0"/>
        <v>0</v>
      </c>
      <c r="V24" s="48"/>
    </row>
    <row r="25" spans="1:22" s="46" customForma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Q25" s="48"/>
      <c r="R25" s="48"/>
      <c r="S25" s="48"/>
      <c r="T25" s="48"/>
      <c r="U25" s="48">
        <f t="shared" si="0"/>
        <v>0</v>
      </c>
      <c r="V25" s="48"/>
    </row>
    <row r="26" spans="1:22" s="46" customForma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Q26" s="48"/>
      <c r="R26" s="48"/>
      <c r="S26" s="48"/>
      <c r="T26" s="48"/>
      <c r="U26" s="48">
        <f t="shared" si="0"/>
        <v>0</v>
      </c>
      <c r="V26" s="48"/>
    </row>
    <row r="27" spans="1:2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P27" t="s">
        <v>172</v>
      </c>
      <c r="Q27" s="7"/>
      <c r="R27" s="7"/>
      <c r="S27" s="7"/>
      <c r="T27" s="7"/>
      <c r="U27" s="7">
        <f t="shared" si="0"/>
        <v>0</v>
      </c>
      <c r="V27" s="7"/>
    </row>
    <row r="28" spans="1:2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Q28" s="7"/>
      <c r="R28" s="7"/>
      <c r="S28" s="7"/>
      <c r="T28" s="7"/>
      <c r="U28" s="7">
        <f t="shared" si="0"/>
        <v>0</v>
      </c>
      <c r="V28" s="7"/>
    </row>
    <row r="29" spans="1:22" s="44" customFormat="1" x14ac:dyDescent="0.25">
      <c r="Q29" s="50"/>
      <c r="R29" s="50"/>
      <c r="S29" s="50"/>
      <c r="T29" s="50"/>
      <c r="U29" s="50">
        <f t="shared" si="0"/>
        <v>0</v>
      </c>
      <c r="V29" s="50"/>
    </row>
    <row r="30" spans="1:22" s="44" customFormat="1" x14ac:dyDescent="0.25">
      <c r="Q30" s="50"/>
      <c r="R30" s="50"/>
      <c r="S30" s="50"/>
      <c r="T30" s="50"/>
      <c r="U30" s="50">
        <f t="shared" si="0"/>
        <v>0</v>
      </c>
      <c r="V30" s="50"/>
    </row>
    <row r="31" spans="1:22" s="44" customFormat="1" x14ac:dyDescent="0.25">
      <c r="Q31" s="50"/>
      <c r="R31" s="50"/>
      <c r="S31" s="50"/>
      <c r="T31" s="50"/>
      <c r="U31" s="50">
        <f t="shared" si="0"/>
        <v>0</v>
      </c>
      <c r="V31" s="50"/>
    </row>
    <row r="32" spans="1:22" s="44" customFormat="1" x14ac:dyDescent="0.25">
      <c r="Q32" s="50"/>
      <c r="R32" s="50"/>
      <c r="S32" s="50"/>
      <c r="T32" s="50"/>
      <c r="U32" s="50">
        <f t="shared" si="0"/>
        <v>0</v>
      </c>
      <c r="V32" s="50"/>
    </row>
    <row r="33" spans="17:22" x14ac:dyDescent="0.25">
      <c r="Q33" s="7"/>
      <c r="R33" s="7"/>
      <c r="S33" s="7"/>
      <c r="T33" s="7"/>
      <c r="U33" s="7">
        <f t="shared" si="0"/>
        <v>0</v>
      </c>
      <c r="V33" s="7"/>
    </row>
    <row r="34" spans="17:22" x14ac:dyDescent="0.25">
      <c r="Q34" s="7"/>
      <c r="R34" s="7"/>
      <c r="S34" s="7"/>
      <c r="T34" s="7"/>
      <c r="U34" s="7">
        <f t="shared" si="0"/>
        <v>0</v>
      </c>
      <c r="V34" s="7"/>
    </row>
    <row r="35" spans="17:22" x14ac:dyDescent="0.25">
      <c r="Q35" s="7"/>
      <c r="R35" s="7"/>
      <c r="S35" s="7"/>
      <c r="T35" s="7"/>
      <c r="U35" s="7">
        <f t="shared" si="0"/>
        <v>0</v>
      </c>
      <c r="V35" s="7"/>
    </row>
    <row r="36" spans="17:22" x14ac:dyDescent="0.25">
      <c r="Q36" s="7"/>
      <c r="R36" s="7"/>
      <c r="S36" s="7"/>
      <c r="T36" s="7"/>
      <c r="U36" s="7"/>
      <c r="V36" s="7"/>
    </row>
    <row r="37" spans="17:22" x14ac:dyDescent="0.25">
      <c r="Q37" s="7"/>
      <c r="R37" s="7"/>
      <c r="S37" s="7"/>
      <c r="T37" s="7"/>
      <c r="U37" s="7"/>
      <c r="V37" s="7"/>
    </row>
    <row r="38" spans="17:22" x14ac:dyDescent="0.25">
      <c r="Q38" s="7"/>
      <c r="R38" s="7"/>
      <c r="S38" s="7"/>
      <c r="T38" s="7"/>
      <c r="U38" s="7"/>
      <c r="V38" s="7"/>
    </row>
    <row r="39" spans="17:22" x14ac:dyDescent="0.25">
      <c r="Q39" s="7"/>
      <c r="R39" s="7"/>
      <c r="S39" s="7"/>
      <c r="T39" s="7"/>
      <c r="U39" s="7"/>
      <c r="V39" s="7"/>
    </row>
    <row r="40" spans="17:22" x14ac:dyDescent="0.25">
      <c r="Q40" s="7"/>
      <c r="R40" s="7"/>
      <c r="S40" s="7"/>
      <c r="T40" s="7"/>
      <c r="U40" s="7"/>
      <c r="V40" s="7"/>
    </row>
    <row r="41" spans="17:22" x14ac:dyDescent="0.25">
      <c r="Q41" s="7"/>
      <c r="R41" s="7"/>
      <c r="S41" s="7"/>
      <c r="T41" s="7"/>
      <c r="U41" s="7"/>
      <c r="V41" s="7"/>
    </row>
    <row r="42" spans="17:22" x14ac:dyDescent="0.25">
      <c r="Q42" s="7"/>
      <c r="R42" s="7"/>
      <c r="S42" s="7"/>
      <c r="T42" s="7"/>
      <c r="U42" s="7"/>
      <c r="V42" s="7"/>
    </row>
    <row r="43" spans="17:22" x14ac:dyDescent="0.25">
      <c r="Q43" s="7"/>
      <c r="R43" s="7"/>
      <c r="S43" s="7"/>
      <c r="T43" s="7"/>
      <c r="U43" s="7"/>
      <c r="V43" s="7"/>
    </row>
    <row r="44" spans="17:22" x14ac:dyDescent="0.25">
      <c r="Q44" s="7"/>
      <c r="R44" s="7"/>
      <c r="S44" s="7"/>
      <c r="T44" s="7"/>
      <c r="U44" s="7"/>
      <c r="V44" s="7"/>
    </row>
    <row r="45" spans="17:22" x14ac:dyDescent="0.25">
      <c r="Q45" s="7"/>
      <c r="R45" s="7"/>
      <c r="S45" s="7"/>
      <c r="T45" s="7"/>
      <c r="U45" s="7"/>
      <c r="V45" s="7"/>
    </row>
    <row r="46" spans="17:22" x14ac:dyDescent="0.25">
      <c r="Q46" s="7"/>
      <c r="R46" s="7"/>
      <c r="S46" s="7"/>
      <c r="T46" s="7"/>
      <c r="U46" s="7"/>
      <c r="V46" s="7"/>
    </row>
    <row r="47" spans="17:22" x14ac:dyDescent="0.25">
      <c r="Q47" s="7"/>
      <c r="R47" s="7"/>
      <c r="S47" s="7"/>
      <c r="T47" s="7"/>
      <c r="U47" s="7"/>
      <c r="V47" s="7"/>
    </row>
    <row r="48" spans="17:22" x14ac:dyDescent="0.25">
      <c r="Q48" s="7"/>
      <c r="R48" s="7"/>
      <c r="S48" s="7"/>
      <c r="T48" s="7"/>
      <c r="U48" s="7"/>
      <c r="V48" s="7"/>
    </row>
    <row r="49" spans="17:22" x14ac:dyDescent="0.25">
      <c r="Q49" s="7"/>
      <c r="R49" s="7"/>
      <c r="S49" s="7"/>
      <c r="T49" s="7"/>
      <c r="U49" s="7"/>
      <c r="V49" s="7"/>
    </row>
    <row r="50" spans="17:22" x14ac:dyDescent="0.25">
      <c r="Q50" s="7"/>
      <c r="R50" s="7"/>
      <c r="S50" s="7"/>
      <c r="T50" s="7"/>
      <c r="U50" s="7"/>
      <c r="V50" s="7"/>
    </row>
    <row r="51" spans="17:22" x14ac:dyDescent="0.25">
      <c r="Q51" s="7"/>
      <c r="R51" s="7"/>
      <c r="S51" s="7"/>
      <c r="T51" s="7"/>
      <c r="U51" s="7"/>
      <c r="V51" s="7"/>
    </row>
    <row r="52" spans="17:22" x14ac:dyDescent="0.25">
      <c r="Q52" s="7"/>
      <c r="R52" s="7"/>
      <c r="S52" s="7"/>
      <c r="T52" s="7"/>
      <c r="U52" s="7"/>
      <c r="V52" s="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workbookViewId="0">
      <selection activeCell="P6" sqref="P6:R6"/>
    </sheetView>
  </sheetViews>
  <sheetFormatPr defaultRowHeight="15" x14ac:dyDescent="0.25"/>
  <sheetData>
    <row r="2" spans="1:20" ht="25.5" x14ac:dyDescent="0.35">
      <c r="B2" s="16" t="s">
        <v>197</v>
      </c>
    </row>
    <row r="5" spans="1:20" x14ac:dyDescent="0.25">
      <c r="B5" t="s">
        <v>49</v>
      </c>
      <c r="O5" s="7" t="s">
        <v>1</v>
      </c>
      <c r="P5" s="7" t="s">
        <v>177</v>
      </c>
      <c r="Q5" s="7"/>
      <c r="R5" s="7"/>
      <c r="S5" s="7" t="s">
        <v>26</v>
      </c>
      <c r="T5" s="7" t="s">
        <v>178</v>
      </c>
    </row>
    <row r="6" spans="1:20" x14ac:dyDescent="0.25">
      <c r="O6" s="7"/>
      <c r="P6" s="108" t="s">
        <v>190</v>
      </c>
      <c r="Q6" s="108" t="s">
        <v>191</v>
      </c>
      <c r="R6" s="108" t="s">
        <v>192</v>
      </c>
      <c r="S6" s="7"/>
      <c r="T6" s="7"/>
    </row>
    <row r="7" spans="1:20" ht="105" x14ac:dyDescent="0.25">
      <c r="A7" s="10" t="s">
        <v>1</v>
      </c>
      <c r="B7" s="10" t="s">
        <v>2</v>
      </c>
      <c r="C7" s="10" t="s">
        <v>61</v>
      </c>
      <c r="D7" s="10" t="s">
        <v>62</v>
      </c>
      <c r="E7" s="10" t="s">
        <v>21</v>
      </c>
      <c r="F7" s="10" t="s">
        <v>44</v>
      </c>
      <c r="G7" s="10" t="s">
        <v>23</v>
      </c>
      <c r="H7" s="10" t="s">
        <v>24</v>
      </c>
      <c r="I7" s="10" t="s">
        <v>25</v>
      </c>
      <c r="J7" s="10" t="s">
        <v>26</v>
      </c>
      <c r="K7" s="10"/>
      <c r="O7" s="7"/>
      <c r="P7" s="7"/>
      <c r="Q7" s="7"/>
      <c r="R7" s="7"/>
      <c r="S7" s="7">
        <f>(P7+Q7+R7)/3</f>
        <v>0</v>
      </c>
      <c r="T7" s="7"/>
    </row>
    <row r="8" spans="1:20" x14ac:dyDescent="0.2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5</v>
      </c>
      <c r="J8" s="10">
        <v>90</v>
      </c>
      <c r="K8" s="10"/>
      <c r="N8" t="s">
        <v>182</v>
      </c>
      <c r="O8" s="7"/>
      <c r="P8" s="7"/>
      <c r="Q8" s="7"/>
      <c r="R8" s="7"/>
      <c r="S8" s="7">
        <f t="shared" ref="S8:S20" si="0">(P8+Q8+R8)/3</f>
        <v>0</v>
      </c>
      <c r="T8" s="7"/>
    </row>
    <row r="9" spans="1:2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O9" s="7"/>
      <c r="P9" s="7"/>
      <c r="Q9" s="7"/>
      <c r="R9" s="7"/>
      <c r="S9" s="7">
        <f t="shared" si="0"/>
        <v>0</v>
      </c>
      <c r="T9" s="7"/>
    </row>
    <row r="10" spans="1:2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O10" s="7"/>
      <c r="P10" s="7"/>
      <c r="Q10" s="7"/>
      <c r="R10" s="7"/>
      <c r="S10" s="7">
        <f t="shared" si="0"/>
        <v>0</v>
      </c>
      <c r="T10" s="7"/>
    </row>
    <row r="11" spans="1:20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O11" s="7"/>
      <c r="P11" s="7"/>
      <c r="Q11" s="7"/>
      <c r="R11" s="7"/>
      <c r="S11" s="7">
        <f t="shared" si="0"/>
        <v>0</v>
      </c>
      <c r="T11" s="7"/>
    </row>
    <row r="12" spans="1:20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O12" s="7"/>
      <c r="P12" s="7"/>
      <c r="Q12" s="7"/>
      <c r="R12" s="7"/>
      <c r="S12" s="7">
        <f t="shared" si="0"/>
        <v>0</v>
      </c>
      <c r="T12" s="7"/>
    </row>
    <row r="13" spans="1:2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t="s">
        <v>180</v>
      </c>
      <c r="O13" s="7"/>
      <c r="P13" s="7"/>
      <c r="Q13" s="7"/>
      <c r="R13" s="7"/>
      <c r="S13" s="7">
        <f t="shared" si="0"/>
        <v>0</v>
      </c>
      <c r="T13" s="7"/>
    </row>
    <row r="14" spans="1:2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O14" s="7"/>
      <c r="P14" s="7"/>
      <c r="Q14" s="7"/>
      <c r="R14" s="7"/>
      <c r="S14" s="7">
        <f t="shared" si="0"/>
        <v>0</v>
      </c>
      <c r="T14" s="7"/>
    </row>
    <row r="15" spans="1:2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O15" s="7"/>
      <c r="P15" s="7"/>
      <c r="Q15" s="7"/>
      <c r="R15" s="7"/>
      <c r="S15" s="7">
        <f t="shared" si="0"/>
        <v>0</v>
      </c>
      <c r="T15" s="7"/>
    </row>
    <row r="16" spans="1:2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O16" s="7"/>
      <c r="P16" s="7"/>
      <c r="Q16" s="7"/>
      <c r="R16" s="7"/>
      <c r="S16" s="7">
        <f t="shared" si="0"/>
        <v>0</v>
      </c>
      <c r="T16" s="7"/>
    </row>
    <row r="17" spans="1:2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O17" s="7"/>
      <c r="P17" s="7"/>
      <c r="Q17" s="7"/>
      <c r="R17" s="7"/>
      <c r="S17" s="7">
        <f t="shared" si="0"/>
        <v>0</v>
      </c>
      <c r="T17" s="7"/>
    </row>
    <row r="18" spans="1:2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O18" s="7"/>
      <c r="P18" s="7"/>
      <c r="Q18" s="7"/>
      <c r="R18" s="7"/>
      <c r="S18" s="7">
        <f t="shared" si="0"/>
        <v>0</v>
      </c>
      <c r="T18" s="7"/>
    </row>
    <row r="19" spans="1:2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O19" s="7"/>
      <c r="P19" s="7"/>
      <c r="Q19" s="7"/>
      <c r="R19" s="7"/>
      <c r="S19" s="7">
        <f t="shared" si="0"/>
        <v>0</v>
      </c>
      <c r="T19" s="7"/>
    </row>
    <row r="20" spans="1:2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O20" s="7"/>
      <c r="P20" s="7"/>
      <c r="Q20" s="7"/>
      <c r="R20" s="7"/>
      <c r="S20" s="7">
        <f t="shared" si="0"/>
        <v>0</v>
      </c>
      <c r="T20" s="7"/>
    </row>
    <row r="21" spans="1:2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O21" s="7"/>
      <c r="P21" s="7"/>
      <c r="Q21" s="7"/>
      <c r="R21" s="7"/>
      <c r="S21" s="7"/>
      <c r="T21" s="7"/>
    </row>
    <row r="22" spans="1:2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O22" s="7"/>
      <c r="P22" s="7"/>
      <c r="Q22" s="7"/>
      <c r="R22" s="7"/>
      <c r="S22" s="7"/>
      <c r="T22" s="7"/>
    </row>
    <row r="23" spans="1:2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O23" s="7"/>
      <c r="P23" s="7"/>
      <c r="Q23" s="7"/>
      <c r="R23" s="7"/>
      <c r="S23" s="7"/>
      <c r="T23" s="7"/>
    </row>
    <row r="24" spans="1:2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O24" s="7"/>
      <c r="P24" s="7"/>
      <c r="Q24" s="7"/>
      <c r="R24" s="7"/>
      <c r="S24" s="7"/>
      <c r="T24" s="7"/>
    </row>
    <row r="25" spans="1:2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O25" s="7"/>
      <c r="P25" s="7"/>
      <c r="Q25" s="7"/>
    </row>
    <row r="26" spans="1:2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O26" s="7"/>
      <c r="P26" s="7"/>
      <c r="Q26" s="7"/>
    </row>
    <row r="27" spans="1:20" x14ac:dyDescent="0.25">
      <c r="O27" s="7"/>
      <c r="P27" s="7"/>
      <c r="Q27" s="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C9" sqref="C9:G9"/>
    </sheetView>
  </sheetViews>
  <sheetFormatPr defaultRowHeight="15" x14ac:dyDescent="0.25"/>
  <sheetData>
    <row r="2" spans="1:13" ht="26.25" x14ac:dyDescent="0.4">
      <c r="E2" s="13" t="s">
        <v>66</v>
      </c>
    </row>
    <row r="5" spans="1:13" x14ac:dyDescent="0.25">
      <c r="B5" t="s">
        <v>65</v>
      </c>
    </row>
    <row r="7" spans="1:13" x14ac:dyDescent="0.25">
      <c r="C7" s="143" t="s">
        <v>59</v>
      </c>
      <c r="D7" s="144"/>
      <c r="E7" s="144"/>
      <c r="F7" s="144"/>
      <c r="G7" s="144"/>
      <c r="H7" s="144"/>
      <c r="I7" s="144"/>
      <c r="J7" s="145"/>
      <c r="K7" s="10"/>
      <c r="L7" s="10"/>
      <c r="M7" s="10"/>
    </row>
    <row r="8" spans="1:13" x14ac:dyDescent="0.25">
      <c r="B8" s="10" t="s">
        <v>1</v>
      </c>
      <c r="C8" s="146"/>
      <c r="D8" s="147"/>
      <c r="E8" s="147"/>
      <c r="F8" s="147"/>
      <c r="G8" s="147"/>
      <c r="H8" s="147"/>
      <c r="I8" s="147"/>
      <c r="J8" s="148"/>
      <c r="K8" s="10"/>
      <c r="L8" s="10"/>
      <c r="M8" s="10"/>
    </row>
    <row r="9" spans="1:13" x14ac:dyDescent="0.25">
      <c r="B9" s="10"/>
      <c r="C9" s="108" t="s">
        <v>190</v>
      </c>
      <c r="D9" s="108" t="s">
        <v>191</v>
      </c>
      <c r="E9" s="108" t="s">
        <v>192</v>
      </c>
      <c r="F9" s="108" t="s">
        <v>195</v>
      </c>
      <c r="G9" s="108" t="s">
        <v>196</v>
      </c>
      <c r="H9" s="62" t="s">
        <v>26</v>
      </c>
      <c r="I9" s="10"/>
      <c r="J9" s="10"/>
      <c r="K9" s="10"/>
      <c r="L9" s="10"/>
      <c r="M9" s="10"/>
    </row>
    <row r="10" spans="1:13" s="46" customFormat="1" x14ac:dyDescent="0.25">
      <c r="A10" s="46" t="s">
        <v>174</v>
      </c>
      <c r="B10" s="47"/>
      <c r="C10" s="47"/>
      <c r="D10" s="47"/>
      <c r="E10" s="47"/>
      <c r="F10" s="47"/>
      <c r="G10" s="47"/>
      <c r="H10" s="47">
        <f>(C10+D10+E10+F10+G10)/5</f>
        <v>0</v>
      </c>
      <c r="I10" s="47"/>
      <c r="J10" s="47"/>
      <c r="K10" s="47"/>
      <c r="L10" s="47"/>
      <c r="M10" s="47"/>
    </row>
    <row r="11" spans="1:13" s="46" customFormat="1" x14ac:dyDescent="0.25">
      <c r="B11" s="47"/>
      <c r="C11" s="47"/>
      <c r="D11" s="47"/>
      <c r="E11" s="47"/>
      <c r="F11" s="47"/>
      <c r="G11" s="47"/>
      <c r="H11" s="47">
        <f t="shared" ref="H11:H14" si="0">(C11+D11+E11+F11+G11)/5</f>
        <v>0</v>
      </c>
      <c r="I11" s="47"/>
      <c r="J11" s="47"/>
      <c r="K11" s="47"/>
      <c r="L11" s="47"/>
      <c r="M11" s="47"/>
    </row>
    <row r="12" spans="1:13" s="46" customFormat="1" x14ac:dyDescent="0.25">
      <c r="B12" s="47"/>
      <c r="C12" s="47"/>
      <c r="D12" s="47"/>
      <c r="E12" s="47"/>
      <c r="F12" s="47"/>
      <c r="G12" s="47"/>
      <c r="H12" s="47">
        <f t="shared" si="0"/>
        <v>0</v>
      </c>
      <c r="I12" s="47"/>
      <c r="J12" s="47"/>
      <c r="K12" s="47"/>
      <c r="L12" s="47"/>
      <c r="M12" s="47"/>
    </row>
    <row r="13" spans="1:13" x14ac:dyDescent="0.25">
      <c r="A13" t="s">
        <v>176</v>
      </c>
      <c r="B13" s="10"/>
      <c r="C13" s="10"/>
      <c r="D13" s="10"/>
      <c r="E13" s="10"/>
      <c r="F13" s="10"/>
      <c r="G13" s="10"/>
      <c r="H13" s="62">
        <f t="shared" si="0"/>
        <v>0</v>
      </c>
      <c r="I13" s="10"/>
      <c r="J13" s="10"/>
      <c r="K13" s="10"/>
      <c r="L13" s="10"/>
      <c r="M13" s="10"/>
    </row>
    <row r="14" spans="1:13" x14ac:dyDescent="0.25">
      <c r="B14" s="10"/>
      <c r="C14" s="10"/>
      <c r="D14" s="10"/>
      <c r="E14" s="10"/>
      <c r="F14" s="10"/>
      <c r="G14" s="10"/>
      <c r="H14" s="62">
        <f t="shared" si="0"/>
        <v>0</v>
      </c>
      <c r="I14" s="10"/>
      <c r="J14" s="10"/>
      <c r="K14" s="10"/>
      <c r="L14" s="10"/>
      <c r="M14" s="10"/>
    </row>
    <row r="15" spans="1:13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3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2:13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2:13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3" x14ac:dyDescent="0.25"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x14ac:dyDescent="0.25">
      <c r="B26" s="9"/>
    </row>
  </sheetData>
  <mergeCells count="1">
    <mergeCell ref="C7:J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F17" sqref="F17"/>
    </sheetView>
  </sheetViews>
  <sheetFormatPr defaultRowHeight="15" x14ac:dyDescent="0.25"/>
  <sheetData>
    <row r="2" spans="1:10" ht="26.25" x14ac:dyDescent="0.4">
      <c r="D2" s="13" t="s">
        <v>67</v>
      </c>
    </row>
    <row r="5" spans="1:10" x14ac:dyDescent="0.25">
      <c r="B5" t="s">
        <v>65</v>
      </c>
    </row>
    <row r="7" spans="1:10" ht="14.45" customHeight="1" x14ac:dyDescent="0.25">
      <c r="C7" s="143" t="s">
        <v>59</v>
      </c>
      <c r="D7" s="144"/>
      <c r="E7" s="144"/>
      <c r="F7" s="144"/>
      <c r="G7" s="144"/>
      <c r="H7" s="145"/>
      <c r="I7" s="10"/>
      <c r="J7" s="10"/>
    </row>
    <row r="8" spans="1:10" ht="14.45" customHeight="1" x14ac:dyDescent="0.25">
      <c r="B8" s="62" t="s">
        <v>1</v>
      </c>
      <c r="C8" s="146"/>
      <c r="D8" s="147"/>
      <c r="E8" s="147"/>
      <c r="F8" s="147"/>
      <c r="G8" s="147"/>
      <c r="H8" s="148"/>
      <c r="I8" s="10"/>
      <c r="J8" s="10"/>
    </row>
    <row r="9" spans="1:10" x14ac:dyDescent="0.25">
      <c r="B9" s="62"/>
      <c r="C9" s="108" t="s">
        <v>190</v>
      </c>
      <c r="D9" s="108" t="s">
        <v>191</v>
      </c>
      <c r="E9" s="108" t="s">
        <v>192</v>
      </c>
      <c r="F9" s="62" t="s">
        <v>26</v>
      </c>
      <c r="G9" s="62"/>
      <c r="H9" s="62"/>
      <c r="I9" s="10"/>
      <c r="J9" s="10"/>
    </row>
    <row r="10" spans="1:10" s="46" customFormat="1" x14ac:dyDescent="0.25">
      <c r="A10" s="46" t="s">
        <v>174</v>
      </c>
      <c r="B10" s="47"/>
      <c r="C10" s="47"/>
      <c r="D10" s="47"/>
      <c r="E10" s="47"/>
      <c r="F10" s="47" t="e">
        <f>(C10+D10+E10+#REF!+#REF!)/5</f>
        <v>#REF!</v>
      </c>
      <c r="G10" s="47"/>
      <c r="H10" s="47"/>
      <c r="I10" s="47"/>
      <c r="J10" s="47"/>
    </row>
    <row r="11" spans="1:10" s="46" customFormat="1" x14ac:dyDescent="0.25">
      <c r="B11" s="47"/>
      <c r="C11" s="47"/>
      <c r="D11" s="47"/>
      <c r="E11" s="47"/>
      <c r="F11" s="47" t="e">
        <f>(C11+D11+E11+#REF!+#REF!)/5</f>
        <v>#REF!</v>
      </c>
      <c r="G11" s="47"/>
      <c r="H11" s="47"/>
      <c r="I11" s="47"/>
      <c r="J11" s="47"/>
    </row>
    <row r="12" spans="1:10" s="46" customFormat="1" x14ac:dyDescent="0.25">
      <c r="B12" s="47"/>
      <c r="C12" s="47"/>
      <c r="D12" s="47"/>
      <c r="E12" s="47"/>
      <c r="F12" s="47" t="e">
        <f>(C12+D12+E12+#REF!+#REF!)/5</f>
        <v>#REF!</v>
      </c>
      <c r="G12" s="47"/>
      <c r="H12" s="47"/>
      <c r="I12" s="47"/>
      <c r="J12" s="47"/>
    </row>
    <row r="13" spans="1:10" s="46" customFormat="1" x14ac:dyDescent="0.25">
      <c r="B13" s="47"/>
      <c r="C13" s="47"/>
      <c r="D13" s="47"/>
      <c r="E13" s="47"/>
      <c r="F13" s="47" t="e">
        <f>(C13+D13+E13+#REF!+#REF!)/5</f>
        <v>#REF!</v>
      </c>
      <c r="G13" s="47"/>
      <c r="H13" s="47"/>
      <c r="I13" s="47"/>
      <c r="J13" s="47"/>
    </row>
    <row r="14" spans="1:10" x14ac:dyDescent="0.25">
      <c r="A14" t="s">
        <v>176</v>
      </c>
      <c r="B14" s="62"/>
      <c r="C14" s="62"/>
      <c r="D14" s="62"/>
      <c r="E14" s="62"/>
      <c r="F14" s="62" t="e">
        <f>(C14+D14+E14+#REF!+#REF!)/5</f>
        <v>#REF!</v>
      </c>
      <c r="G14" s="62"/>
      <c r="H14" s="62"/>
      <c r="I14" s="10"/>
      <c r="J14" s="10"/>
    </row>
    <row r="15" spans="1:10" x14ac:dyDescent="0.25">
      <c r="B15" s="62">
        <v>37</v>
      </c>
      <c r="C15" s="62">
        <v>28</v>
      </c>
      <c r="D15" s="62">
        <v>28</v>
      </c>
      <c r="E15" s="62">
        <v>28</v>
      </c>
      <c r="F15" s="62">
        <f>(C15+D15+E15)/3</f>
        <v>28</v>
      </c>
      <c r="G15" s="62"/>
      <c r="H15" s="62"/>
      <c r="I15" s="10"/>
      <c r="J15" s="10"/>
    </row>
    <row r="16" spans="1:10" x14ac:dyDescent="0.25">
      <c r="B16" s="62"/>
      <c r="C16" s="62"/>
      <c r="D16" s="62"/>
      <c r="E16" s="62"/>
      <c r="F16" s="62"/>
      <c r="G16" s="62"/>
      <c r="H16" s="62"/>
      <c r="I16" s="10"/>
      <c r="J16" s="10"/>
    </row>
    <row r="17" spans="1:10" x14ac:dyDescent="0.25">
      <c r="B17" s="62">
        <v>38</v>
      </c>
      <c r="C17" s="62">
        <v>30</v>
      </c>
      <c r="D17" s="62">
        <v>30</v>
      </c>
      <c r="E17" s="62">
        <v>30</v>
      </c>
      <c r="F17" s="62">
        <v>30</v>
      </c>
      <c r="G17" s="62"/>
      <c r="H17" s="62"/>
      <c r="I17" s="10"/>
      <c r="J17" s="10"/>
    </row>
    <row r="18" spans="1:10" x14ac:dyDescent="0.25">
      <c r="B18" s="62"/>
      <c r="C18" s="62"/>
      <c r="D18" s="62"/>
      <c r="E18" s="62"/>
      <c r="F18" s="62"/>
      <c r="G18" s="62"/>
      <c r="H18" s="62"/>
      <c r="I18" s="10"/>
      <c r="J18" s="10"/>
    </row>
    <row r="19" spans="1:10" x14ac:dyDescent="0.25">
      <c r="B19" s="62"/>
      <c r="C19" s="62"/>
      <c r="D19" s="62"/>
      <c r="E19" s="62"/>
      <c r="F19" s="62"/>
      <c r="G19" s="62"/>
      <c r="H19" s="62"/>
      <c r="I19" s="10"/>
      <c r="J19" s="10"/>
    </row>
    <row r="20" spans="1:10" x14ac:dyDescent="0.25">
      <c r="B20" s="62"/>
      <c r="C20" s="62"/>
      <c r="D20" s="62"/>
      <c r="E20" s="62"/>
      <c r="F20" s="62"/>
      <c r="G20" s="62"/>
      <c r="H20" s="62"/>
      <c r="I20" s="10"/>
      <c r="J20" s="10"/>
    </row>
    <row r="21" spans="1:1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0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9"/>
    </row>
  </sheetData>
  <mergeCells count="1">
    <mergeCell ref="C7:H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E12" sqref="E12"/>
    </sheetView>
  </sheetViews>
  <sheetFormatPr defaultRowHeight="15" x14ac:dyDescent="0.25"/>
  <sheetData>
    <row r="2" spans="1:10" ht="26.25" x14ac:dyDescent="0.4">
      <c r="C2" t="s">
        <v>64</v>
      </c>
    </row>
    <row r="4" spans="1:10" x14ac:dyDescent="0.25">
      <c r="A4" t="s">
        <v>65</v>
      </c>
    </row>
    <row r="6" spans="1:10" x14ac:dyDescent="0.25">
      <c r="B6" s="143" t="s">
        <v>59</v>
      </c>
      <c r="C6" s="144"/>
      <c r="D6" s="144"/>
      <c r="E6" s="144"/>
      <c r="F6" s="144"/>
      <c r="G6" s="145"/>
      <c r="H6" s="10"/>
      <c r="I6" s="10"/>
      <c r="J6" s="10"/>
    </row>
    <row r="7" spans="1:10" x14ac:dyDescent="0.25">
      <c r="A7" s="10" t="s">
        <v>1</v>
      </c>
      <c r="B7" s="146"/>
      <c r="C7" s="147"/>
      <c r="D7" s="147"/>
      <c r="E7" s="147"/>
      <c r="F7" s="147"/>
      <c r="G7" s="148"/>
      <c r="H7" s="10"/>
      <c r="I7" s="10"/>
      <c r="J7" s="10"/>
    </row>
    <row r="8" spans="1:10" x14ac:dyDescent="0.25">
      <c r="A8" s="10"/>
      <c r="B8" s="108" t="s">
        <v>190</v>
      </c>
      <c r="C8" s="108" t="s">
        <v>191</v>
      </c>
      <c r="D8" s="108" t="s">
        <v>192</v>
      </c>
      <c r="E8" s="10" t="s">
        <v>26</v>
      </c>
      <c r="F8" s="10"/>
      <c r="G8" s="10"/>
      <c r="H8" s="10"/>
      <c r="I8" s="10"/>
      <c r="J8" s="10"/>
    </row>
    <row r="9" spans="1:10" x14ac:dyDescent="0.25">
      <c r="A9" s="10"/>
      <c r="B9" s="10">
        <v>30</v>
      </c>
      <c r="C9" s="10">
        <v>30</v>
      </c>
      <c r="D9" s="10">
        <v>30</v>
      </c>
      <c r="E9" s="10">
        <f>(B9+C9+D9)/3</f>
        <v>30</v>
      </c>
      <c r="F9" s="10"/>
      <c r="G9" s="10"/>
      <c r="H9" s="10"/>
      <c r="I9" s="10"/>
      <c r="J9" s="10"/>
    </row>
    <row r="10" spans="1:10" x14ac:dyDescent="0.25">
      <c r="A10" s="10"/>
      <c r="B10" s="10"/>
      <c r="C10" s="10"/>
      <c r="D10" s="10"/>
      <c r="E10" s="62" t="e">
        <f>(B10+C10+D10+#REF!+#REF!)/5</f>
        <v>#REF!</v>
      </c>
      <c r="F10" s="10"/>
      <c r="G10" s="10"/>
      <c r="H10" s="10"/>
      <c r="I10" s="10"/>
      <c r="J10" s="10"/>
    </row>
    <row r="11" spans="1:10" x14ac:dyDescent="0.25">
      <c r="A11" s="10">
        <v>38</v>
      </c>
      <c r="B11" s="10">
        <v>30</v>
      </c>
      <c r="C11" s="10">
        <v>30</v>
      </c>
      <c r="D11" s="10">
        <v>30</v>
      </c>
      <c r="E11" s="62">
        <f>(B11+C11+D11)/3</f>
        <v>30</v>
      </c>
      <c r="F11" s="10"/>
      <c r="G11" s="10"/>
      <c r="H11" s="10"/>
      <c r="I11" s="10"/>
      <c r="J11" s="10"/>
    </row>
    <row r="12" spans="1:10" x14ac:dyDescent="0.25">
      <c r="A12" s="10"/>
      <c r="B12" s="10"/>
      <c r="C12" s="10"/>
      <c r="D12" s="10"/>
      <c r="E12" s="62" t="e">
        <f>(B12+C12+D12+#REF!+#REF!)/5</f>
        <v>#REF!</v>
      </c>
      <c r="F12" s="10"/>
      <c r="G12" s="10"/>
      <c r="H12" s="10"/>
      <c r="I12" s="10"/>
      <c r="J12" s="10"/>
    </row>
    <row r="13" spans="1:10" x14ac:dyDescent="0.25">
      <c r="A13" s="10"/>
      <c r="B13" s="10"/>
      <c r="C13" s="10"/>
      <c r="D13" s="10"/>
      <c r="E13" s="62" t="e">
        <f>(B13+C13+D13+#REF!+#REF!)/5</f>
        <v>#REF!</v>
      </c>
      <c r="F13" s="10"/>
      <c r="G13" s="10"/>
      <c r="H13" s="10"/>
      <c r="I13" s="10"/>
      <c r="J13" s="10"/>
    </row>
    <row r="14" spans="1:10" x14ac:dyDescent="0.25">
      <c r="A14" s="10"/>
      <c r="B14" s="10"/>
      <c r="C14" s="10"/>
      <c r="D14" s="10"/>
      <c r="E14" s="62" t="e">
        <f>(B14+C14+D14+#REF!+#REF!)/5</f>
        <v>#REF!</v>
      </c>
      <c r="F14" s="10"/>
      <c r="G14" s="10"/>
      <c r="H14" s="10"/>
      <c r="I14" s="10"/>
      <c r="J14" s="10"/>
    </row>
    <row r="15" spans="1:10" x14ac:dyDescent="0.25">
      <c r="A15" s="10"/>
      <c r="B15" s="10"/>
      <c r="C15" s="10"/>
      <c r="D15" s="10"/>
      <c r="E15" s="62" t="e">
        <f>(B15+C15+D15+#REF!+#REF!)/5</f>
        <v>#REF!</v>
      </c>
      <c r="F15" s="10"/>
      <c r="G15" s="10"/>
      <c r="H15" s="10"/>
      <c r="I15" s="10"/>
      <c r="J15" s="10"/>
    </row>
    <row r="16" spans="1:10" x14ac:dyDescent="0.25">
      <c r="A16" s="10"/>
      <c r="B16" s="10"/>
      <c r="C16" s="10"/>
      <c r="D16" s="10"/>
      <c r="E16" s="62" t="e">
        <f>(B16+C16+D16+#REF!+#REF!)/5</f>
        <v>#REF!</v>
      </c>
      <c r="F16" s="10"/>
      <c r="G16" s="10"/>
      <c r="H16" s="10"/>
      <c r="I16" s="10"/>
      <c r="J16" s="10"/>
    </row>
    <row r="17" spans="1:10" x14ac:dyDescent="0.25">
      <c r="A17" s="10"/>
      <c r="B17" s="10"/>
      <c r="C17" s="10"/>
      <c r="D17" s="10"/>
      <c r="E17" s="62" t="e">
        <f>(B17+C17+D17+#REF!+#REF!)/5</f>
        <v>#REF!</v>
      </c>
      <c r="F17" s="10"/>
      <c r="G17" s="10"/>
      <c r="H17" s="10"/>
      <c r="I17" s="10"/>
      <c r="J17" s="10"/>
    </row>
    <row r="18" spans="1:10" x14ac:dyDescent="0.25">
      <c r="A18" s="10"/>
      <c r="B18" s="10"/>
      <c r="C18" s="10"/>
      <c r="D18" s="10"/>
      <c r="E18" s="62" t="e">
        <f>(B18+C18+D18+#REF!+#REF!)/5</f>
        <v>#REF!</v>
      </c>
      <c r="F18" s="10"/>
      <c r="G18" s="10"/>
      <c r="H18" s="10"/>
      <c r="I18" s="10"/>
      <c r="J18" s="10"/>
    </row>
    <row r="19" spans="1:10" x14ac:dyDescent="0.25">
      <c r="A19" s="10"/>
      <c r="B19" s="10"/>
      <c r="C19" s="10"/>
      <c r="D19" s="10"/>
      <c r="E19" s="62" t="e">
        <f>(B19+C19+D19+#REF!+#REF!)/5</f>
        <v>#REF!</v>
      </c>
      <c r="F19" s="10"/>
      <c r="G19" s="10"/>
      <c r="H19" s="10"/>
      <c r="I19" s="10"/>
      <c r="J19" s="10"/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9"/>
    </row>
  </sheetData>
  <mergeCells count="1">
    <mergeCell ref="B6:G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topLeftCell="D1" workbookViewId="0">
      <selection activeCell="V14" sqref="V14"/>
    </sheetView>
  </sheetViews>
  <sheetFormatPr defaultRowHeight="15" x14ac:dyDescent="0.25"/>
  <sheetData>
    <row r="2" spans="1:22" ht="26.25" x14ac:dyDescent="0.4">
      <c r="C2" s="13" t="s">
        <v>60</v>
      </c>
    </row>
    <row r="4" spans="1:22" x14ac:dyDescent="0.25">
      <c r="B4" t="s">
        <v>49</v>
      </c>
    </row>
    <row r="6" spans="1:22" ht="105" x14ac:dyDescent="0.25">
      <c r="A6" s="10" t="s">
        <v>1</v>
      </c>
      <c r="B6" s="10" t="s">
        <v>2</v>
      </c>
      <c r="C6" s="10" t="s">
        <v>61</v>
      </c>
      <c r="D6" s="10" t="s">
        <v>62</v>
      </c>
      <c r="E6" s="10" t="s">
        <v>63</v>
      </c>
      <c r="F6" s="10" t="s">
        <v>21</v>
      </c>
      <c r="G6" s="10" t="s">
        <v>44</v>
      </c>
      <c r="H6" s="10" t="s">
        <v>23</v>
      </c>
      <c r="I6" s="10" t="s">
        <v>24</v>
      </c>
      <c r="J6" s="10" t="s">
        <v>25</v>
      </c>
      <c r="K6" s="10" t="s">
        <v>26</v>
      </c>
      <c r="L6" s="10"/>
    </row>
    <row r="7" spans="1:22" x14ac:dyDescent="0.25">
      <c r="A7" s="10"/>
      <c r="B7" s="10">
        <v>10</v>
      </c>
      <c r="C7" s="10">
        <v>20</v>
      </c>
      <c r="D7" s="10">
        <v>10</v>
      </c>
      <c r="E7" s="10">
        <v>20</v>
      </c>
      <c r="F7" s="10">
        <v>30</v>
      </c>
      <c r="G7" s="10">
        <v>10</v>
      </c>
      <c r="H7" s="10">
        <v>10</v>
      </c>
      <c r="I7" s="10">
        <v>10</v>
      </c>
      <c r="J7" s="10">
        <v>5</v>
      </c>
      <c r="K7" s="10">
        <v>120</v>
      </c>
      <c r="L7" s="10"/>
      <c r="Q7" s="7" t="s">
        <v>1</v>
      </c>
      <c r="R7" s="7" t="s">
        <v>177</v>
      </c>
      <c r="S7" s="7"/>
      <c r="T7" s="7"/>
      <c r="U7" s="7" t="s">
        <v>26</v>
      </c>
      <c r="V7" s="7" t="s">
        <v>178</v>
      </c>
    </row>
    <row r="8" spans="1:2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Q8" s="7"/>
      <c r="R8" s="108" t="s">
        <v>190</v>
      </c>
      <c r="S8" s="108" t="s">
        <v>191</v>
      </c>
      <c r="T8" s="108" t="s">
        <v>192</v>
      </c>
      <c r="U8" s="7"/>
      <c r="V8" s="7"/>
    </row>
    <row r="9" spans="1:2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P9" t="s">
        <v>180</v>
      </c>
      <c r="Q9" s="7">
        <v>7</v>
      </c>
      <c r="R9" s="7">
        <v>26</v>
      </c>
      <c r="S9" s="7">
        <v>25</v>
      </c>
      <c r="T9" s="7">
        <v>25</v>
      </c>
      <c r="U9" s="7">
        <f>(R9+S9+T9)/3</f>
        <v>25.333333333333332</v>
      </c>
      <c r="V9" s="7">
        <v>3</v>
      </c>
    </row>
    <row r="10" spans="1:2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Q10" s="7">
        <v>26</v>
      </c>
      <c r="R10" s="7">
        <v>30</v>
      </c>
      <c r="S10" s="7">
        <v>30</v>
      </c>
      <c r="T10" s="7">
        <v>29</v>
      </c>
      <c r="U10" s="7">
        <f t="shared" ref="U10:U25" si="0">(R10+S10+T10)/3</f>
        <v>29.666666666666668</v>
      </c>
      <c r="V10" s="7">
        <v>1</v>
      </c>
    </row>
    <row r="11" spans="1:2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Q11" s="7">
        <v>30</v>
      </c>
      <c r="R11" s="7">
        <v>29</v>
      </c>
      <c r="S11" s="7">
        <v>29</v>
      </c>
      <c r="T11" s="7">
        <v>30</v>
      </c>
      <c r="U11" s="7">
        <f t="shared" si="0"/>
        <v>29.333333333333332</v>
      </c>
      <c r="V11" s="7">
        <v>2</v>
      </c>
    </row>
    <row r="12" spans="1:2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Q12" s="7"/>
      <c r="R12" s="7"/>
      <c r="S12" s="7"/>
      <c r="T12" s="7"/>
      <c r="U12" s="7">
        <f t="shared" si="0"/>
        <v>0</v>
      </c>
      <c r="V12" s="7"/>
    </row>
    <row r="13" spans="1:2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Q13" s="7"/>
      <c r="R13" s="7"/>
      <c r="S13" s="7"/>
      <c r="T13" s="7"/>
      <c r="U13" s="7">
        <f t="shared" si="0"/>
        <v>0</v>
      </c>
      <c r="V13" s="7"/>
    </row>
    <row r="14" spans="1:2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P14" t="s">
        <v>173</v>
      </c>
      <c r="Q14" s="7">
        <v>28</v>
      </c>
      <c r="R14" s="7">
        <v>28</v>
      </c>
      <c r="S14" s="7">
        <v>28</v>
      </c>
      <c r="T14" s="7">
        <v>28</v>
      </c>
      <c r="U14" s="7">
        <f t="shared" si="0"/>
        <v>28</v>
      </c>
      <c r="V14" s="7">
        <v>3</v>
      </c>
    </row>
    <row r="15" spans="1:2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Q15" s="7">
        <v>29</v>
      </c>
      <c r="R15" s="7">
        <v>29</v>
      </c>
      <c r="S15" s="7">
        <v>29</v>
      </c>
      <c r="T15" s="7">
        <v>30</v>
      </c>
      <c r="U15" s="7">
        <f t="shared" si="0"/>
        <v>29.333333333333332</v>
      </c>
      <c r="V15" s="7">
        <v>2</v>
      </c>
    </row>
    <row r="16" spans="1:2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Q16" s="7">
        <v>39</v>
      </c>
      <c r="R16" s="7">
        <v>25</v>
      </c>
      <c r="S16" s="7">
        <v>25</v>
      </c>
      <c r="T16" s="7">
        <v>25</v>
      </c>
      <c r="U16" s="7">
        <f t="shared" si="0"/>
        <v>25</v>
      </c>
      <c r="V16" s="7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7">
        <v>40</v>
      </c>
      <c r="R17" s="7">
        <v>30</v>
      </c>
      <c r="S17" s="7">
        <v>30</v>
      </c>
      <c r="T17" s="7">
        <v>29</v>
      </c>
      <c r="U17" s="7">
        <f t="shared" si="0"/>
        <v>29.666666666666668</v>
      </c>
      <c r="V17" s="7">
        <v>1</v>
      </c>
    </row>
    <row r="18" spans="1:2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Q18" s="7"/>
      <c r="R18" s="7"/>
      <c r="S18" s="7"/>
      <c r="T18" s="7"/>
      <c r="U18" s="7">
        <f t="shared" si="0"/>
        <v>0</v>
      </c>
      <c r="V18" s="7"/>
    </row>
    <row r="19" spans="1:2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7"/>
      <c r="R19" s="7"/>
      <c r="S19" s="7"/>
      <c r="T19" s="7"/>
      <c r="U19" s="7">
        <f t="shared" si="0"/>
        <v>0</v>
      </c>
      <c r="V19" s="7"/>
    </row>
    <row r="20" spans="1:2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Q20" s="7"/>
      <c r="R20" s="7"/>
      <c r="S20" s="7"/>
      <c r="T20" s="7"/>
      <c r="U20" s="7">
        <f t="shared" si="0"/>
        <v>0</v>
      </c>
      <c r="V20" s="7"/>
    </row>
    <row r="21" spans="1:2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Q21" s="7"/>
      <c r="R21" s="7"/>
      <c r="S21" s="7"/>
      <c r="T21" s="7"/>
      <c r="U21" s="7">
        <f t="shared" si="0"/>
        <v>0</v>
      </c>
      <c r="V21" s="7"/>
    </row>
    <row r="22" spans="1:2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Q22" s="7"/>
      <c r="R22" s="7"/>
      <c r="S22" s="7"/>
      <c r="T22" s="7"/>
      <c r="U22" s="7">
        <f t="shared" si="0"/>
        <v>0</v>
      </c>
      <c r="V22" s="7"/>
    </row>
    <row r="23" spans="1:2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Q23" s="7"/>
      <c r="R23" s="7"/>
      <c r="S23" s="7"/>
      <c r="T23" s="7"/>
      <c r="U23" s="7">
        <f t="shared" si="0"/>
        <v>0</v>
      </c>
      <c r="V23" s="7"/>
    </row>
    <row r="24" spans="1:2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Q24" s="7"/>
      <c r="R24" s="7"/>
      <c r="S24" s="7"/>
      <c r="T24" s="7"/>
      <c r="U24" s="7">
        <f t="shared" si="0"/>
        <v>0</v>
      </c>
      <c r="V24" s="7"/>
    </row>
    <row r="25" spans="1:2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Q25" s="7"/>
      <c r="R25" s="7"/>
      <c r="S25" s="7"/>
      <c r="T25" s="7"/>
      <c r="U25" s="7">
        <f t="shared" si="0"/>
        <v>0</v>
      </c>
      <c r="V25" s="7"/>
    </row>
    <row r="26" spans="1:22" x14ac:dyDescent="0.25">
      <c r="Q26" s="7"/>
      <c r="R26" s="7"/>
      <c r="S26" s="7"/>
      <c r="T26" s="7"/>
      <c r="U26" s="7"/>
      <c r="V26" s="7"/>
    </row>
    <row r="27" spans="1:22" x14ac:dyDescent="0.25">
      <c r="Q27" s="7"/>
      <c r="R27" s="7"/>
      <c r="S27" s="7"/>
    </row>
    <row r="28" spans="1:22" x14ac:dyDescent="0.25">
      <c r="Q28" s="7"/>
      <c r="R28" s="7"/>
      <c r="S28" s="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topLeftCell="D1" workbookViewId="0">
      <selection activeCell="V10" sqref="V10"/>
    </sheetView>
  </sheetViews>
  <sheetFormatPr defaultRowHeight="15" x14ac:dyDescent="0.25"/>
  <cols>
    <col min="1" max="1" width="12.85546875" customWidth="1"/>
  </cols>
  <sheetData>
    <row r="2" spans="1:22" ht="26.25" x14ac:dyDescent="0.4">
      <c r="C2" s="13" t="s">
        <v>52</v>
      </c>
    </row>
    <row r="4" spans="1:22" x14ac:dyDescent="0.25">
      <c r="B4" t="s">
        <v>53</v>
      </c>
    </row>
    <row r="6" spans="1:22" ht="60" x14ac:dyDescent="0.25">
      <c r="A6" s="9" t="s">
        <v>58</v>
      </c>
      <c r="B6" s="10" t="s">
        <v>2</v>
      </c>
      <c r="C6" s="10" t="s">
        <v>54</v>
      </c>
      <c r="D6" s="10" t="s">
        <v>20</v>
      </c>
      <c r="E6" s="10" t="s">
        <v>21</v>
      </c>
      <c r="F6" s="10" t="s">
        <v>24</v>
      </c>
      <c r="G6" s="10" t="s">
        <v>55</v>
      </c>
      <c r="H6" s="10" t="s">
        <v>56</v>
      </c>
      <c r="I6" s="10" t="s">
        <v>57</v>
      </c>
      <c r="J6" s="10"/>
      <c r="K6" s="10"/>
      <c r="L6" s="10"/>
      <c r="Q6" s="7" t="s">
        <v>1</v>
      </c>
      <c r="R6" s="7" t="s">
        <v>177</v>
      </c>
      <c r="S6" s="7"/>
      <c r="T6" s="7"/>
      <c r="U6" s="7" t="s">
        <v>26</v>
      </c>
      <c r="V6" s="7" t="s">
        <v>178</v>
      </c>
    </row>
    <row r="7" spans="1:2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Q7" s="7"/>
      <c r="R7" s="108" t="s">
        <v>190</v>
      </c>
      <c r="S7" s="108" t="s">
        <v>191</v>
      </c>
      <c r="T7" s="108" t="s">
        <v>192</v>
      </c>
      <c r="U7" s="7"/>
      <c r="V7" s="7"/>
    </row>
    <row r="8" spans="1:22" ht="16.5" customHeight="1" x14ac:dyDescent="0.25">
      <c r="B8" s="143" t="s">
        <v>59</v>
      </c>
      <c r="C8" s="144"/>
      <c r="D8" s="144"/>
      <c r="E8" s="144"/>
      <c r="F8" s="144"/>
      <c r="G8" s="144"/>
      <c r="H8" s="144"/>
      <c r="I8" s="145"/>
      <c r="J8" s="10"/>
      <c r="K8" s="10"/>
      <c r="L8" s="10"/>
      <c r="Q8" s="7"/>
      <c r="R8" s="7"/>
      <c r="S8" s="7"/>
      <c r="T8" s="7"/>
      <c r="U8" s="7">
        <f>(R8+S8+T8)/3</f>
        <v>0</v>
      </c>
      <c r="V8" s="7"/>
    </row>
    <row r="9" spans="1:22" s="46" customFormat="1" x14ac:dyDescent="0.25">
      <c r="A9" s="47" t="s">
        <v>1</v>
      </c>
      <c r="B9" s="146"/>
      <c r="C9" s="147"/>
      <c r="D9" s="147"/>
      <c r="E9" s="147"/>
      <c r="F9" s="147"/>
      <c r="G9" s="147"/>
      <c r="H9" s="147"/>
      <c r="I9" s="148"/>
      <c r="J9" s="47"/>
      <c r="K9" s="47"/>
      <c r="L9" s="47"/>
      <c r="Q9" s="48">
        <v>8</v>
      </c>
      <c r="R9" s="48">
        <v>30</v>
      </c>
      <c r="S9" s="48">
        <v>30</v>
      </c>
      <c r="T9" s="48">
        <v>30</v>
      </c>
      <c r="U9" s="48">
        <f t="shared" ref="U9:U40" si="0">(R9+S9+T9)/3</f>
        <v>30</v>
      </c>
      <c r="V9" s="48">
        <v>1</v>
      </c>
    </row>
    <row r="10" spans="1:22" s="46" customForma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Q10" s="48">
        <v>31</v>
      </c>
      <c r="R10" s="48">
        <v>29</v>
      </c>
      <c r="S10" s="48">
        <v>29</v>
      </c>
      <c r="T10" s="48">
        <v>29</v>
      </c>
      <c r="U10" s="48">
        <f t="shared" si="0"/>
        <v>29</v>
      </c>
      <c r="V10" s="48">
        <v>2</v>
      </c>
    </row>
    <row r="11" spans="1:22" s="46" customForma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Q11" s="48"/>
      <c r="R11" s="48"/>
      <c r="S11" s="48"/>
      <c r="T11" s="48"/>
      <c r="U11" s="48">
        <f t="shared" si="0"/>
        <v>0</v>
      </c>
      <c r="V11" s="48"/>
    </row>
    <row r="12" spans="1:22" s="46" customForma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Q12" s="48"/>
      <c r="R12" s="48"/>
      <c r="S12" s="48"/>
      <c r="T12" s="48"/>
      <c r="U12" s="48">
        <f t="shared" si="0"/>
        <v>0</v>
      </c>
      <c r="V12" s="48"/>
    </row>
    <row r="13" spans="1:2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Q13" s="7"/>
      <c r="R13" s="7"/>
      <c r="S13" s="7"/>
      <c r="T13" s="7"/>
      <c r="U13" s="7">
        <f t="shared" si="0"/>
        <v>0</v>
      </c>
      <c r="V13" s="7"/>
    </row>
    <row r="14" spans="1:2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Q14" s="7"/>
      <c r="R14" s="7"/>
      <c r="S14" s="7"/>
      <c r="T14" s="7"/>
      <c r="U14" s="7">
        <f t="shared" si="0"/>
        <v>0</v>
      </c>
      <c r="V14" s="7"/>
    </row>
    <row r="15" spans="1:2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Q15" s="7"/>
      <c r="R15" s="7"/>
      <c r="S15" s="7"/>
      <c r="T15" s="7"/>
      <c r="U15" s="7">
        <f t="shared" si="0"/>
        <v>0</v>
      </c>
      <c r="V15" s="7"/>
    </row>
    <row r="16" spans="1:2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Q16" s="7"/>
      <c r="R16" s="7"/>
      <c r="S16" s="69"/>
      <c r="T16" s="7"/>
      <c r="U16" s="7">
        <f t="shared" si="0"/>
        <v>0</v>
      </c>
      <c r="V16" s="7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7"/>
      <c r="R17" s="7"/>
      <c r="S17" s="7"/>
      <c r="T17" s="7"/>
      <c r="U17" s="7">
        <f t="shared" si="0"/>
        <v>0</v>
      </c>
      <c r="V17" s="7"/>
    </row>
    <row r="18" spans="1:22" s="46" customFormat="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P18"/>
      <c r="Q18" s="66"/>
      <c r="R18" s="66"/>
      <c r="S18" s="66"/>
      <c r="T18" s="66"/>
      <c r="U18" s="66">
        <f t="shared" si="0"/>
        <v>0</v>
      </c>
      <c r="V18" s="66"/>
    </row>
    <row r="19" spans="1:22" s="46" customFormat="1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Q19" s="66"/>
      <c r="R19" s="66"/>
      <c r="S19" s="66"/>
      <c r="T19" s="66"/>
      <c r="U19" s="66">
        <f t="shared" si="0"/>
        <v>0</v>
      </c>
      <c r="V19" s="66"/>
    </row>
    <row r="20" spans="1:22" s="46" customForma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Q20" s="66"/>
      <c r="R20" s="66"/>
      <c r="S20" s="66"/>
      <c r="T20" s="66"/>
      <c r="U20" s="66">
        <f t="shared" si="0"/>
        <v>0</v>
      </c>
      <c r="V20" s="66"/>
    </row>
    <row r="21" spans="1:22" s="46" customFormat="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Q21" s="66"/>
      <c r="R21" s="66"/>
      <c r="S21" s="66"/>
      <c r="T21" s="66"/>
      <c r="U21" s="66">
        <f t="shared" si="0"/>
        <v>0</v>
      </c>
      <c r="V21" s="66"/>
    </row>
    <row r="22" spans="1:22" s="46" customFormat="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Q22" s="66"/>
      <c r="R22" s="66"/>
      <c r="S22" s="66"/>
      <c r="T22" s="66"/>
      <c r="U22" s="66">
        <f t="shared" si="0"/>
        <v>0</v>
      </c>
      <c r="V22" s="66"/>
    </row>
    <row r="23" spans="1:22" s="46" customForma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Q23" s="66"/>
      <c r="R23" s="66"/>
      <c r="S23" s="66"/>
      <c r="T23" s="66"/>
      <c r="U23" s="66">
        <f t="shared" si="0"/>
        <v>0</v>
      </c>
      <c r="V23" s="66"/>
    </row>
    <row r="24" spans="1:22" s="46" customForma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Q24" s="66"/>
      <c r="R24" s="66"/>
      <c r="S24" s="66"/>
      <c r="T24" s="66"/>
      <c r="U24" s="66">
        <f t="shared" si="0"/>
        <v>0</v>
      </c>
      <c r="V24" s="66"/>
    </row>
    <row r="25" spans="1:22" s="46" customForma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Q25" s="66"/>
      <c r="R25" s="66"/>
      <c r="S25" s="66"/>
      <c r="T25" s="66"/>
      <c r="U25" s="66">
        <f t="shared" si="0"/>
        <v>0</v>
      </c>
      <c r="V25" s="66"/>
    </row>
    <row r="26" spans="1:22" x14ac:dyDescent="0.2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Q26" s="66"/>
      <c r="R26" s="66"/>
      <c r="S26" s="66"/>
      <c r="T26" s="66"/>
      <c r="U26" s="66">
        <f t="shared" si="0"/>
        <v>0</v>
      </c>
      <c r="V26" s="66"/>
    </row>
    <row r="27" spans="1:22" x14ac:dyDescent="0.25">
      <c r="A27" s="9"/>
      <c r="Q27" s="66"/>
      <c r="R27" s="66"/>
      <c r="S27" s="66"/>
      <c r="T27" s="66"/>
      <c r="U27" s="66">
        <f t="shared" si="0"/>
        <v>0</v>
      </c>
      <c r="V27" s="66"/>
    </row>
    <row r="28" spans="1:22" x14ac:dyDescent="0.25">
      <c r="Q28" s="72"/>
      <c r="R28" s="72"/>
      <c r="S28" s="72"/>
      <c r="T28" s="72"/>
      <c r="U28" s="66">
        <f t="shared" si="0"/>
        <v>0</v>
      </c>
      <c r="V28" s="63"/>
    </row>
    <row r="29" spans="1:22" x14ac:dyDescent="0.25">
      <c r="Q29" s="72"/>
      <c r="R29" s="72"/>
      <c r="S29" s="72"/>
      <c r="T29" s="72"/>
      <c r="U29" s="66">
        <f t="shared" si="0"/>
        <v>0</v>
      </c>
      <c r="V29" s="63"/>
    </row>
    <row r="30" spans="1:22" x14ac:dyDescent="0.25">
      <c r="Q30" s="72"/>
      <c r="R30" s="72"/>
      <c r="S30" s="72"/>
      <c r="T30" s="72"/>
      <c r="U30" s="66">
        <f t="shared" si="0"/>
        <v>0</v>
      </c>
      <c r="V30" s="63"/>
    </row>
    <row r="31" spans="1:22" x14ac:dyDescent="0.25">
      <c r="Q31" s="72"/>
      <c r="R31" s="72"/>
      <c r="S31" s="72"/>
      <c r="T31" s="72"/>
      <c r="U31" s="66">
        <f t="shared" si="0"/>
        <v>0</v>
      </c>
      <c r="V31" s="63"/>
    </row>
    <row r="32" spans="1:22" x14ac:dyDescent="0.25">
      <c r="Q32" s="72"/>
      <c r="R32" s="72"/>
      <c r="S32" s="72"/>
      <c r="T32" s="72"/>
      <c r="U32" s="66">
        <f t="shared" si="0"/>
        <v>0</v>
      </c>
      <c r="V32" s="63"/>
    </row>
    <row r="33" spans="17:22" x14ac:dyDescent="0.25">
      <c r="Q33" s="72"/>
      <c r="R33" s="72"/>
      <c r="S33" s="72"/>
      <c r="T33" s="72"/>
      <c r="U33" s="66">
        <f t="shared" si="0"/>
        <v>0</v>
      </c>
      <c r="V33" s="63"/>
    </row>
    <row r="34" spans="17:22" x14ac:dyDescent="0.25">
      <c r="Q34" s="72"/>
      <c r="R34" s="72"/>
      <c r="S34" s="72"/>
      <c r="T34" s="72"/>
      <c r="U34" s="66">
        <f t="shared" si="0"/>
        <v>0</v>
      </c>
      <c r="V34" s="63"/>
    </row>
    <row r="35" spans="17:22" x14ac:dyDescent="0.25">
      <c r="Q35" s="72"/>
      <c r="R35" s="72"/>
      <c r="S35" s="72"/>
      <c r="T35" s="72"/>
      <c r="U35" s="66">
        <f t="shared" si="0"/>
        <v>0</v>
      </c>
      <c r="V35" s="63"/>
    </row>
    <row r="36" spans="17:22" x14ac:dyDescent="0.25">
      <c r="U36" s="30">
        <f t="shared" si="0"/>
        <v>0</v>
      </c>
    </row>
    <row r="37" spans="17:22" x14ac:dyDescent="0.25">
      <c r="U37" s="30">
        <f t="shared" si="0"/>
        <v>0</v>
      </c>
    </row>
    <row r="38" spans="17:22" x14ac:dyDescent="0.25">
      <c r="U38" s="30">
        <f t="shared" si="0"/>
        <v>0</v>
      </c>
    </row>
    <row r="39" spans="17:22" x14ac:dyDescent="0.25">
      <c r="U39" s="30">
        <f t="shared" si="0"/>
        <v>0</v>
      </c>
    </row>
    <row r="40" spans="17:22" x14ac:dyDescent="0.25">
      <c r="U40" s="30">
        <f t="shared" si="0"/>
        <v>0</v>
      </c>
    </row>
  </sheetData>
  <mergeCells count="1">
    <mergeCell ref="B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45"/>
  <sheetViews>
    <sheetView workbookViewId="0">
      <selection activeCell="S16" sqref="S16"/>
    </sheetView>
  </sheetViews>
  <sheetFormatPr defaultRowHeight="15" x14ac:dyDescent="0.25"/>
  <cols>
    <col min="1" max="5" width="6.140625" customWidth="1"/>
    <col min="6" max="6" width="6.140625" style="29" customWidth="1"/>
    <col min="7" max="7" width="6.140625" customWidth="1"/>
    <col min="8" max="8" width="6.140625" style="38" customWidth="1"/>
    <col min="9" max="17" width="6.140625" customWidth="1"/>
    <col min="18" max="18" width="7.42578125" customWidth="1"/>
    <col min="19" max="25" width="6.140625" customWidth="1"/>
  </cols>
  <sheetData>
    <row r="4" spans="1:19" ht="45" customHeight="1" x14ac:dyDescent="0.25">
      <c r="B4" s="14" t="s">
        <v>1</v>
      </c>
      <c r="C4" s="129" t="s">
        <v>2</v>
      </c>
      <c r="D4" s="130"/>
      <c r="E4" s="130"/>
      <c r="F4" s="60" t="s">
        <v>89</v>
      </c>
      <c r="G4" s="60" t="s">
        <v>4</v>
      </c>
      <c r="H4" s="39"/>
      <c r="I4" s="74" t="s">
        <v>40</v>
      </c>
      <c r="J4" s="74"/>
      <c r="K4" s="129" t="s">
        <v>92</v>
      </c>
      <c r="L4" s="130"/>
      <c r="M4" s="130"/>
      <c r="N4" s="128" t="s">
        <v>96</v>
      </c>
      <c r="O4" s="128"/>
      <c r="P4" s="14" t="s">
        <v>33</v>
      </c>
      <c r="Q4" s="14" t="s">
        <v>25</v>
      </c>
      <c r="R4" s="14" t="s">
        <v>26</v>
      </c>
      <c r="S4" s="33" t="s">
        <v>187</v>
      </c>
    </row>
    <row r="5" spans="1:19" ht="28.9" customHeight="1" x14ac:dyDescent="0.25">
      <c r="B5" s="14"/>
      <c r="C5" s="108" t="s">
        <v>190</v>
      </c>
      <c r="D5" s="108" t="s">
        <v>191</v>
      </c>
      <c r="E5" s="108" t="s">
        <v>192</v>
      </c>
      <c r="F5" s="15"/>
      <c r="G5" s="24"/>
      <c r="H5" s="60" t="s">
        <v>75</v>
      </c>
      <c r="I5" s="60" t="s">
        <v>90</v>
      </c>
      <c r="J5" s="60" t="s">
        <v>91</v>
      </c>
      <c r="K5" s="60" t="s">
        <v>93</v>
      </c>
      <c r="L5" s="60" t="s">
        <v>94</v>
      </c>
      <c r="M5" s="34" t="s">
        <v>95</v>
      </c>
      <c r="N5" s="14" t="s">
        <v>97</v>
      </c>
      <c r="O5" s="14" t="s">
        <v>98</v>
      </c>
      <c r="P5" s="14"/>
      <c r="Q5" s="14"/>
      <c r="R5" s="14"/>
      <c r="S5" s="7"/>
    </row>
    <row r="6" spans="1:19" s="38" customFormat="1" x14ac:dyDescent="0.25">
      <c r="A6" s="38" t="s">
        <v>186</v>
      </c>
      <c r="B6" s="40"/>
      <c r="C6" s="131">
        <v>10</v>
      </c>
      <c r="D6" s="132"/>
      <c r="E6" s="132"/>
      <c r="F6" s="83">
        <v>10</v>
      </c>
      <c r="G6" s="83">
        <v>10</v>
      </c>
      <c r="H6" s="39"/>
      <c r="I6" s="40"/>
      <c r="J6" s="40"/>
      <c r="K6" s="40"/>
      <c r="L6" s="40"/>
      <c r="M6" s="40"/>
      <c r="N6" s="40">
        <v>5</v>
      </c>
      <c r="O6" s="40">
        <v>5</v>
      </c>
      <c r="P6" s="40">
        <v>5</v>
      </c>
      <c r="Q6" s="40">
        <v>5</v>
      </c>
      <c r="R6" s="40">
        <v>90</v>
      </c>
      <c r="S6" s="53"/>
    </row>
    <row r="7" spans="1:19" s="46" customForma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>
        <f t="shared" ref="R7:R30" si="0">(C7+D7+E7)/3+F7+G7+H7+I7+J7+K7+L7+M7+N7+O7+P7-Q7</f>
        <v>0</v>
      </c>
      <c r="S7" s="48"/>
    </row>
    <row r="8" spans="1:19" s="46" customForma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>
        <f t="shared" si="0"/>
        <v>0</v>
      </c>
      <c r="S8" s="48"/>
    </row>
    <row r="9" spans="1:19" s="46" customFormat="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f t="shared" si="0"/>
        <v>0</v>
      </c>
      <c r="S9" s="48"/>
    </row>
    <row r="10" spans="1:19" s="46" customFormat="1" x14ac:dyDescent="0.25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>
        <f t="shared" si="0"/>
        <v>0</v>
      </c>
      <c r="S10" s="48"/>
    </row>
    <row r="11" spans="1:19" s="46" customForma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>
        <f t="shared" si="0"/>
        <v>0</v>
      </c>
      <c r="S11" s="48"/>
    </row>
    <row r="12" spans="1:19" s="46" customFormat="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>
        <f t="shared" si="0"/>
        <v>0</v>
      </c>
      <c r="S12" s="48"/>
    </row>
    <row r="13" spans="1:19" s="46" customForma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>
        <f t="shared" si="0"/>
        <v>0</v>
      </c>
      <c r="S13" s="48"/>
    </row>
    <row r="14" spans="1:19" s="46" customForma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 t="shared" si="0"/>
        <v>0</v>
      </c>
      <c r="S14" s="48"/>
    </row>
    <row r="15" spans="1:19" s="38" customFormat="1" x14ac:dyDescent="0.25">
      <c r="A15" s="38" t="s">
        <v>185</v>
      </c>
      <c r="B15" s="40">
        <v>7</v>
      </c>
      <c r="C15" s="40">
        <v>7</v>
      </c>
      <c r="D15" s="40">
        <v>7</v>
      </c>
      <c r="E15" s="40">
        <v>8</v>
      </c>
      <c r="F15" s="40">
        <v>4</v>
      </c>
      <c r="G15" s="40">
        <v>5</v>
      </c>
      <c r="H15" s="40">
        <v>4</v>
      </c>
      <c r="I15" s="40">
        <v>4</v>
      </c>
      <c r="J15" s="40">
        <v>4</v>
      </c>
      <c r="K15" s="40">
        <v>2</v>
      </c>
      <c r="L15" s="40">
        <v>3</v>
      </c>
      <c r="M15" s="40">
        <v>3</v>
      </c>
      <c r="N15" s="40">
        <v>2</v>
      </c>
      <c r="O15" s="40">
        <v>4</v>
      </c>
      <c r="P15" s="40">
        <v>4</v>
      </c>
      <c r="Q15" s="40"/>
      <c r="R15" s="40">
        <f t="shared" si="0"/>
        <v>46.333333333333329</v>
      </c>
      <c r="S15" s="40"/>
    </row>
    <row r="16" spans="1:19" s="38" customFormat="1" x14ac:dyDescent="0.25">
      <c r="B16" s="40">
        <v>9</v>
      </c>
      <c r="C16" s="40">
        <v>8</v>
      </c>
      <c r="D16" s="40">
        <v>9</v>
      </c>
      <c r="E16" s="40">
        <v>9</v>
      </c>
      <c r="F16" s="40">
        <v>4</v>
      </c>
      <c r="G16" s="40">
        <v>4</v>
      </c>
      <c r="H16" s="40">
        <v>4</v>
      </c>
      <c r="I16" s="40">
        <v>4</v>
      </c>
      <c r="J16" s="40">
        <v>4</v>
      </c>
      <c r="K16" s="40">
        <v>3</v>
      </c>
      <c r="L16" s="40">
        <v>3</v>
      </c>
      <c r="M16" s="40">
        <v>3</v>
      </c>
      <c r="N16" s="40">
        <v>3</v>
      </c>
      <c r="O16" s="40">
        <v>5</v>
      </c>
      <c r="P16" s="40">
        <v>2</v>
      </c>
      <c r="Q16" s="40"/>
      <c r="R16" s="40">
        <f t="shared" si="0"/>
        <v>47.666666666666664</v>
      </c>
      <c r="S16" s="40">
        <v>3</v>
      </c>
    </row>
    <row r="17" spans="1:19" s="38" customFormat="1" x14ac:dyDescent="0.25">
      <c r="B17" s="40">
        <v>21</v>
      </c>
      <c r="C17" s="40">
        <v>8</v>
      </c>
      <c r="D17" s="40">
        <v>8</v>
      </c>
      <c r="E17" s="40">
        <v>7</v>
      </c>
      <c r="F17" s="40">
        <v>4</v>
      </c>
      <c r="G17" s="40">
        <v>3</v>
      </c>
      <c r="H17" s="40">
        <v>5</v>
      </c>
      <c r="I17" s="40">
        <v>5</v>
      </c>
      <c r="J17" s="40">
        <v>5</v>
      </c>
      <c r="K17" s="40">
        <v>5</v>
      </c>
      <c r="L17" s="40">
        <v>3</v>
      </c>
      <c r="M17" s="40">
        <v>3</v>
      </c>
      <c r="N17" s="40">
        <v>3</v>
      </c>
      <c r="O17" s="40">
        <v>4</v>
      </c>
      <c r="P17" s="40">
        <v>5</v>
      </c>
      <c r="Q17" s="40"/>
      <c r="R17" s="40">
        <f t="shared" si="0"/>
        <v>52.666666666666671</v>
      </c>
      <c r="S17" s="53">
        <v>2</v>
      </c>
    </row>
    <row r="18" spans="1:19" s="38" customFormat="1" x14ac:dyDescent="0.25">
      <c r="B18" s="40">
        <v>22</v>
      </c>
      <c r="C18" s="40">
        <v>10</v>
      </c>
      <c r="D18" s="40">
        <v>10</v>
      </c>
      <c r="E18" s="40">
        <v>10</v>
      </c>
      <c r="F18" s="40">
        <v>4</v>
      </c>
      <c r="G18" s="40">
        <v>5</v>
      </c>
      <c r="H18" s="40">
        <v>5</v>
      </c>
      <c r="I18" s="40">
        <v>5</v>
      </c>
      <c r="J18" s="40">
        <v>5</v>
      </c>
      <c r="K18" s="40">
        <v>4</v>
      </c>
      <c r="L18" s="40">
        <v>4</v>
      </c>
      <c r="M18" s="40">
        <v>4</v>
      </c>
      <c r="N18" s="40">
        <v>4</v>
      </c>
      <c r="O18" s="40">
        <v>5</v>
      </c>
      <c r="P18" s="40">
        <v>4</v>
      </c>
      <c r="Q18" s="40"/>
      <c r="R18" s="40">
        <f t="shared" si="0"/>
        <v>59</v>
      </c>
      <c r="S18" s="40">
        <v>1</v>
      </c>
    </row>
    <row r="19" spans="1:19" s="38" customForma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>
        <f t="shared" si="0"/>
        <v>0</v>
      </c>
      <c r="S19" s="53"/>
    </row>
    <row r="20" spans="1:19" s="38" customForma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>
        <f t="shared" si="0"/>
        <v>0</v>
      </c>
      <c r="S20" s="53"/>
    </row>
    <row r="21" spans="1:19" s="38" customFormat="1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>
        <f t="shared" si="0"/>
        <v>0</v>
      </c>
      <c r="S21" s="53"/>
    </row>
    <row r="22" spans="1:19" s="46" customFormat="1" x14ac:dyDescent="0.25">
      <c r="A22" s="46" t="s">
        <v>176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>
        <f t="shared" si="0"/>
        <v>0</v>
      </c>
      <c r="S22" s="48"/>
    </row>
    <row r="23" spans="1:19" s="46" customFormat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>
        <f t="shared" si="0"/>
        <v>0</v>
      </c>
      <c r="S23" s="48"/>
    </row>
    <row r="24" spans="1:19" s="46" customForma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>
        <f t="shared" si="0"/>
        <v>0</v>
      </c>
      <c r="S24" s="48"/>
    </row>
    <row r="25" spans="1:19" s="46" customForma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>
        <f t="shared" si="0"/>
        <v>0</v>
      </c>
      <c r="S25" s="48"/>
    </row>
    <row r="26" spans="1:19" s="46" customFormat="1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>
        <f t="shared" si="0"/>
        <v>0</v>
      </c>
      <c r="S26" s="47"/>
    </row>
    <row r="27" spans="1:19" s="46" customFormat="1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>
        <f t="shared" si="0"/>
        <v>0</v>
      </c>
      <c r="S27" s="48"/>
    </row>
    <row r="28" spans="1:19" s="46" customForma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>
        <f t="shared" si="0"/>
        <v>0</v>
      </c>
      <c r="S28" s="48"/>
    </row>
    <row r="29" spans="1:19" s="46" customFormat="1" x14ac:dyDescent="0.25">
      <c r="B29" s="47"/>
      <c r="R29" s="47">
        <f t="shared" si="0"/>
        <v>0</v>
      </c>
      <c r="S29" s="48"/>
    </row>
    <row r="30" spans="1:19" s="46" customFormat="1" x14ac:dyDescent="0.25">
      <c r="R30" s="47">
        <f t="shared" si="0"/>
        <v>0</v>
      </c>
      <c r="S30" s="48"/>
    </row>
    <row r="31" spans="1:19" s="46" customFormat="1" x14ac:dyDescent="0.25">
      <c r="C31" s="73"/>
      <c r="D31" s="73"/>
      <c r="E31" s="73"/>
      <c r="F31" s="73"/>
      <c r="G31" s="73"/>
      <c r="I31" s="73"/>
      <c r="J31" s="73"/>
      <c r="K31" s="73"/>
      <c r="L31" s="73"/>
      <c r="M31" s="73"/>
      <c r="N31" s="73"/>
      <c r="O31" s="73"/>
      <c r="P31" s="73"/>
      <c r="R31" s="47">
        <f t="shared" ref="R31:R45" si="1">(C31+D31+E31)/3+F31+G31+H31+I31+J31+K31+L31+M31+N31+O31+P31-Q31</f>
        <v>0</v>
      </c>
      <c r="S31" s="48"/>
    </row>
    <row r="32" spans="1:19" s="46" customFormat="1" x14ac:dyDescent="0.25">
      <c r="B32" s="73"/>
      <c r="C32" s="73"/>
      <c r="D32" s="73"/>
      <c r="E32" s="73"/>
      <c r="F32" s="73"/>
      <c r="G32" s="73"/>
      <c r="I32" s="73"/>
      <c r="J32" s="73"/>
      <c r="K32" s="73"/>
      <c r="L32" s="73"/>
      <c r="M32" s="73"/>
      <c r="N32" s="73"/>
      <c r="O32" s="73"/>
      <c r="P32" s="73"/>
      <c r="R32" s="47">
        <f t="shared" si="1"/>
        <v>0</v>
      </c>
      <c r="S32" s="48"/>
    </row>
    <row r="33" spans="1:22" s="46" customFormat="1" x14ac:dyDescent="0.25">
      <c r="B33" s="73"/>
      <c r="C33" s="73"/>
      <c r="D33" s="73"/>
      <c r="E33" s="73"/>
      <c r="F33" s="73"/>
      <c r="G33" s="73"/>
      <c r="I33" s="73"/>
      <c r="J33" s="73"/>
      <c r="K33" s="73"/>
      <c r="L33" s="73"/>
      <c r="M33" s="73"/>
      <c r="N33" s="73"/>
      <c r="O33" s="73"/>
      <c r="P33" s="73"/>
      <c r="R33" s="64">
        <f t="shared" si="1"/>
        <v>0</v>
      </c>
      <c r="S33" s="82"/>
    </row>
    <row r="34" spans="1:22" s="79" customFormat="1" x14ac:dyDescent="0.25">
      <c r="A34" s="81" t="s">
        <v>172</v>
      </c>
      <c r="B34" s="81"/>
      <c r="C34" s="81"/>
      <c r="D34" s="81"/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0">
        <f t="shared" si="1"/>
        <v>0</v>
      </c>
      <c r="S34" s="81"/>
      <c r="T34" s="81"/>
      <c r="U34" s="81"/>
      <c r="V34" s="81"/>
    </row>
    <row r="35" spans="1:22" s="79" customFormat="1" x14ac:dyDescent="0.25">
      <c r="A35" s="81"/>
      <c r="B35" s="81"/>
      <c r="C35" s="81"/>
      <c r="D35" s="81"/>
      <c r="E35" s="80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0">
        <f t="shared" si="1"/>
        <v>0</v>
      </c>
      <c r="S35" s="81"/>
      <c r="T35" s="81"/>
      <c r="U35" s="81"/>
      <c r="V35" s="81"/>
    </row>
    <row r="36" spans="1:22" s="79" customFormat="1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0">
        <f t="shared" si="1"/>
        <v>0</v>
      </c>
      <c r="S36" s="81"/>
      <c r="T36" s="81"/>
      <c r="U36" s="81"/>
      <c r="V36" s="81"/>
    </row>
    <row r="37" spans="1:22" s="79" customForma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0">
        <f t="shared" si="1"/>
        <v>0</v>
      </c>
      <c r="S37" s="81"/>
      <c r="T37" s="81"/>
      <c r="U37" s="81"/>
      <c r="V37" s="81"/>
    </row>
    <row r="38" spans="1:22" s="79" customForma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0">
        <f t="shared" si="1"/>
        <v>0</v>
      </c>
      <c r="S38" s="81"/>
      <c r="T38" s="81"/>
      <c r="U38" s="81"/>
      <c r="V38" s="81"/>
    </row>
    <row r="39" spans="1:22" s="79" customFormat="1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0">
        <f t="shared" si="1"/>
        <v>0</v>
      </c>
      <c r="S39" s="81"/>
      <c r="T39" s="81"/>
      <c r="U39" s="81"/>
      <c r="V39" s="81"/>
    </row>
    <row r="40" spans="1:22" s="79" customForma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0">
        <f t="shared" si="1"/>
        <v>0</v>
      </c>
      <c r="S40" s="81"/>
      <c r="T40" s="81"/>
      <c r="U40" s="81"/>
      <c r="V40" s="81"/>
    </row>
    <row r="41" spans="1:22" x14ac:dyDescent="0.25">
      <c r="A41" s="7"/>
      <c r="B41" s="7"/>
      <c r="C41" s="7"/>
      <c r="D41" s="7"/>
      <c r="E41" s="7"/>
      <c r="F41" s="30"/>
      <c r="G41" s="7"/>
      <c r="H41" s="53"/>
      <c r="I41" s="7"/>
      <c r="J41" s="7"/>
      <c r="K41" s="7"/>
      <c r="L41" s="7"/>
      <c r="M41" s="7"/>
      <c r="N41" s="7"/>
      <c r="O41" s="7"/>
      <c r="P41" s="7"/>
      <c r="Q41" s="7"/>
      <c r="R41" s="80">
        <f t="shared" si="1"/>
        <v>0</v>
      </c>
      <c r="S41" s="7"/>
      <c r="T41" s="7"/>
      <c r="U41" s="7"/>
      <c r="V41" s="7"/>
    </row>
    <row r="42" spans="1:22" x14ac:dyDescent="0.25">
      <c r="A42" s="7"/>
      <c r="B42" s="7"/>
      <c r="C42" s="7"/>
      <c r="D42" s="7"/>
      <c r="E42" s="7"/>
      <c r="F42" s="30"/>
      <c r="G42" s="7"/>
      <c r="H42" s="53"/>
      <c r="I42" s="7"/>
      <c r="J42" s="7"/>
      <c r="K42" s="7"/>
      <c r="L42" s="7"/>
      <c r="M42" s="7"/>
      <c r="N42" s="7"/>
      <c r="O42" s="7"/>
      <c r="P42" s="7"/>
      <c r="Q42" s="7"/>
      <c r="R42" s="80">
        <f t="shared" si="1"/>
        <v>0</v>
      </c>
      <c r="S42" s="7"/>
      <c r="T42" s="7"/>
      <c r="U42" s="7"/>
      <c r="V42" s="7"/>
    </row>
    <row r="43" spans="1:22" x14ac:dyDescent="0.25">
      <c r="A43" s="7"/>
      <c r="B43" s="7"/>
      <c r="C43" s="7"/>
      <c r="D43" s="7"/>
      <c r="E43" s="7"/>
      <c r="F43" s="30"/>
      <c r="G43" s="7"/>
      <c r="H43" s="53"/>
      <c r="I43" s="7"/>
      <c r="J43" s="7"/>
      <c r="K43" s="7"/>
      <c r="L43" s="7"/>
      <c r="M43" s="7"/>
      <c r="N43" s="7"/>
      <c r="O43" s="7"/>
      <c r="P43" s="7"/>
      <c r="Q43" s="7"/>
      <c r="R43" s="80">
        <f t="shared" si="1"/>
        <v>0</v>
      </c>
      <c r="S43" s="7"/>
      <c r="T43" s="7"/>
      <c r="U43" s="7"/>
      <c r="V43" s="7"/>
    </row>
    <row r="44" spans="1:22" x14ac:dyDescent="0.25">
      <c r="A44" s="7"/>
      <c r="B44" s="7"/>
      <c r="C44" s="7"/>
      <c r="D44" s="7"/>
      <c r="E44" s="7"/>
      <c r="F44" s="30"/>
      <c r="G44" s="7"/>
      <c r="H44" s="53"/>
      <c r="I44" s="7"/>
      <c r="J44" s="7"/>
      <c r="K44" s="7"/>
      <c r="L44" s="7"/>
      <c r="M44" s="7"/>
      <c r="N44" s="7"/>
      <c r="O44" s="7"/>
      <c r="P44" s="7"/>
      <c r="Q44" s="7"/>
      <c r="R44" s="80">
        <f t="shared" si="1"/>
        <v>0</v>
      </c>
      <c r="S44" s="7"/>
      <c r="T44" s="7"/>
      <c r="U44" s="7"/>
      <c r="V44" s="7"/>
    </row>
    <row r="45" spans="1:22" x14ac:dyDescent="0.25">
      <c r="R45" s="80">
        <f t="shared" si="1"/>
        <v>0</v>
      </c>
    </row>
  </sheetData>
  <mergeCells count="4">
    <mergeCell ref="N4:O4"/>
    <mergeCell ref="C4:E4"/>
    <mergeCell ref="C6:E6"/>
    <mergeCell ref="K4:M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topLeftCell="E1" workbookViewId="0">
      <selection activeCell="V8" sqref="V8"/>
    </sheetView>
  </sheetViews>
  <sheetFormatPr defaultRowHeight="15" x14ac:dyDescent="0.25"/>
  <sheetData>
    <row r="2" spans="1:24" ht="26.25" x14ac:dyDescent="0.4">
      <c r="C2" s="13" t="s">
        <v>48</v>
      </c>
    </row>
    <row r="4" spans="1:24" x14ac:dyDescent="0.25">
      <c r="B4" t="s">
        <v>49</v>
      </c>
    </row>
    <row r="5" spans="1:24" x14ac:dyDescent="0.25">
      <c r="X5" s="9"/>
    </row>
    <row r="6" spans="1:24" ht="60" x14ac:dyDescent="0.25">
      <c r="A6" s="10" t="s">
        <v>1</v>
      </c>
      <c r="B6" s="10" t="s">
        <v>2</v>
      </c>
      <c r="C6" s="10" t="s">
        <v>24</v>
      </c>
      <c r="D6" s="10" t="s">
        <v>50</v>
      </c>
      <c r="E6" s="10" t="s">
        <v>21</v>
      </c>
      <c r="F6" s="10" t="s">
        <v>20</v>
      </c>
      <c r="G6" s="10" t="s">
        <v>51</v>
      </c>
      <c r="H6" s="10" t="s">
        <v>22</v>
      </c>
      <c r="I6" s="10" t="s">
        <v>25</v>
      </c>
      <c r="J6" s="10" t="s">
        <v>26</v>
      </c>
      <c r="K6" s="10"/>
      <c r="Q6" s="7" t="s">
        <v>1</v>
      </c>
      <c r="R6" s="7" t="s">
        <v>177</v>
      </c>
      <c r="S6" s="7"/>
      <c r="T6" s="7"/>
      <c r="U6" s="7" t="s">
        <v>26</v>
      </c>
      <c r="V6" s="7" t="s">
        <v>178</v>
      </c>
      <c r="X6" s="9"/>
    </row>
    <row r="7" spans="1:24" x14ac:dyDescent="0.25">
      <c r="A7" s="10"/>
      <c r="B7" s="10">
        <v>10</v>
      </c>
      <c r="C7" s="10">
        <v>20</v>
      </c>
      <c r="D7" s="10">
        <v>20</v>
      </c>
      <c r="E7" s="10">
        <v>20</v>
      </c>
      <c r="F7" s="10">
        <v>20</v>
      </c>
      <c r="G7" s="10">
        <v>10</v>
      </c>
      <c r="H7" s="10">
        <v>10</v>
      </c>
      <c r="I7" s="10">
        <v>5</v>
      </c>
      <c r="J7" s="10">
        <v>110</v>
      </c>
      <c r="K7" s="10"/>
      <c r="Q7" s="7"/>
      <c r="R7" s="108" t="s">
        <v>190</v>
      </c>
      <c r="S7" s="108" t="s">
        <v>191</v>
      </c>
      <c r="T7" s="108" t="s">
        <v>192</v>
      </c>
      <c r="U7" s="7"/>
      <c r="V7" s="7"/>
      <c r="X7" s="9"/>
    </row>
    <row r="8" spans="1:24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Q8" s="7">
        <v>11</v>
      </c>
      <c r="R8" s="7">
        <v>29</v>
      </c>
      <c r="S8" s="7">
        <v>29</v>
      </c>
      <c r="T8" s="7">
        <v>29</v>
      </c>
      <c r="U8" s="7">
        <f>(R8+S8+T8)/3</f>
        <v>29</v>
      </c>
      <c r="V8" s="7">
        <v>2</v>
      </c>
      <c r="X8" s="9"/>
    </row>
    <row r="9" spans="1:24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Q9" s="7">
        <v>19</v>
      </c>
      <c r="R9" s="7">
        <v>30</v>
      </c>
      <c r="S9" s="7">
        <v>30</v>
      </c>
      <c r="T9" s="7">
        <v>30</v>
      </c>
      <c r="U9" s="7">
        <f t="shared" ref="U9:U24" si="0">(R9+S9+T9)/3</f>
        <v>30</v>
      </c>
      <c r="V9" s="7">
        <v>1</v>
      </c>
      <c r="X9" s="9"/>
    </row>
    <row r="10" spans="1:24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Q10" s="7"/>
      <c r="R10" s="7"/>
      <c r="S10" s="7"/>
      <c r="T10" s="7"/>
      <c r="U10" s="7">
        <f t="shared" si="0"/>
        <v>0</v>
      </c>
      <c r="V10" s="7"/>
      <c r="X10" s="9"/>
    </row>
    <row r="11" spans="1:24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 s="7"/>
      <c r="R11" s="7"/>
      <c r="S11" s="7"/>
      <c r="T11" s="7"/>
      <c r="U11" s="7">
        <f t="shared" si="0"/>
        <v>0</v>
      </c>
      <c r="V11" s="7"/>
      <c r="X11" s="9"/>
    </row>
    <row r="12" spans="1:24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Q12" s="7"/>
      <c r="R12" s="7"/>
      <c r="S12" s="7"/>
      <c r="T12" s="7"/>
      <c r="U12" s="7">
        <f t="shared" si="0"/>
        <v>0</v>
      </c>
      <c r="V12" s="7"/>
      <c r="X12" s="9"/>
    </row>
    <row r="13" spans="1:24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Q13" s="7"/>
      <c r="R13" s="7"/>
      <c r="S13" s="7"/>
      <c r="T13" s="7"/>
      <c r="U13" s="7">
        <f t="shared" si="0"/>
        <v>0</v>
      </c>
      <c r="V13" s="7"/>
      <c r="X13" s="9"/>
    </row>
    <row r="14" spans="1:24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Q14" s="7"/>
      <c r="R14" s="7"/>
      <c r="S14" s="7"/>
      <c r="T14" s="7"/>
      <c r="U14" s="7">
        <f t="shared" si="0"/>
        <v>0</v>
      </c>
      <c r="V14" s="7"/>
      <c r="X14" s="9"/>
    </row>
    <row r="15" spans="1:2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Q15" s="7"/>
      <c r="R15" s="7"/>
      <c r="S15" s="7"/>
      <c r="T15" s="7"/>
      <c r="U15" s="7">
        <f t="shared" si="0"/>
        <v>0</v>
      </c>
      <c r="V15" s="7"/>
      <c r="X15" s="9"/>
    </row>
    <row r="16" spans="1:2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Q16" s="7"/>
      <c r="R16" s="7"/>
      <c r="S16" s="7"/>
      <c r="T16" s="7"/>
      <c r="U16" s="7">
        <f t="shared" si="0"/>
        <v>0</v>
      </c>
      <c r="V16" s="7"/>
      <c r="X16" s="9"/>
    </row>
    <row r="17" spans="1:2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Q17" s="7"/>
      <c r="R17" s="7"/>
      <c r="S17" s="7"/>
      <c r="T17" s="7"/>
      <c r="U17" s="7">
        <f t="shared" si="0"/>
        <v>0</v>
      </c>
      <c r="V17" s="7"/>
      <c r="X17" s="9"/>
    </row>
    <row r="18" spans="1:24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Q18" s="7"/>
      <c r="R18" s="7"/>
      <c r="S18" s="7"/>
      <c r="T18" s="7"/>
      <c r="U18" s="7">
        <f t="shared" si="0"/>
        <v>0</v>
      </c>
      <c r="V18" s="7"/>
      <c r="X18" s="9"/>
    </row>
    <row r="19" spans="1:2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Q19" s="7"/>
      <c r="R19" s="7"/>
      <c r="S19" s="7"/>
      <c r="T19" s="7"/>
      <c r="U19" s="7">
        <f t="shared" si="0"/>
        <v>0</v>
      </c>
      <c r="V19" s="7"/>
      <c r="X19" s="9"/>
    </row>
    <row r="20" spans="1:2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Q20" s="7"/>
      <c r="R20" s="7"/>
      <c r="S20" s="7"/>
      <c r="T20" s="7"/>
      <c r="U20" s="7">
        <f t="shared" si="0"/>
        <v>0</v>
      </c>
      <c r="V20" s="7"/>
      <c r="X20" s="9"/>
    </row>
    <row r="21" spans="1:2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Q21" s="7"/>
      <c r="R21" s="7"/>
      <c r="S21" s="7"/>
      <c r="T21" s="7"/>
      <c r="U21" s="7">
        <f t="shared" si="0"/>
        <v>0</v>
      </c>
      <c r="V21" s="7"/>
      <c r="X21" s="9"/>
    </row>
    <row r="22" spans="1:2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Q22" s="7"/>
      <c r="R22" s="7"/>
      <c r="S22" s="7"/>
      <c r="T22" s="7"/>
      <c r="U22" s="7">
        <f t="shared" si="0"/>
        <v>0</v>
      </c>
      <c r="V22" s="7"/>
      <c r="X22" s="9"/>
    </row>
    <row r="23" spans="1:2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Q23" s="7"/>
      <c r="R23" s="7"/>
      <c r="S23" s="7"/>
      <c r="T23" s="7"/>
      <c r="U23" s="7">
        <f t="shared" si="0"/>
        <v>0</v>
      </c>
      <c r="V23" s="7"/>
      <c r="X23" s="9"/>
    </row>
    <row r="24" spans="1:24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Q24" s="7"/>
      <c r="R24" s="7"/>
      <c r="S24" s="7"/>
      <c r="T24" s="7"/>
      <c r="U24" s="7">
        <f t="shared" si="0"/>
        <v>0</v>
      </c>
      <c r="V24" s="7"/>
      <c r="X24" s="9"/>
    </row>
    <row r="25" spans="1:2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Q25" s="7"/>
      <c r="R25" s="7"/>
      <c r="S25" s="7"/>
      <c r="T25" s="7"/>
      <c r="U25" s="7"/>
      <c r="V25" s="7"/>
      <c r="X25" s="9"/>
    </row>
    <row r="26" spans="1:24" x14ac:dyDescent="0.25">
      <c r="Q26" s="7"/>
      <c r="R26" s="7"/>
      <c r="S26" s="7"/>
    </row>
    <row r="27" spans="1:24" x14ac:dyDescent="0.25">
      <c r="Q27" s="7"/>
      <c r="R27" s="7"/>
      <c r="S27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K12" sqref="K12"/>
    </sheetView>
  </sheetViews>
  <sheetFormatPr defaultRowHeight="15" x14ac:dyDescent="0.25"/>
  <sheetData>
    <row r="2" spans="1:10" ht="26.25" x14ac:dyDescent="0.4">
      <c r="C2" s="13" t="s">
        <v>41</v>
      </c>
    </row>
    <row r="4" spans="1:10" x14ac:dyDescent="0.25">
      <c r="B4" t="s">
        <v>42</v>
      </c>
    </row>
    <row r="6" spans="1:10" ht="75" x14ac:dyDescent="0.25">
      <c r="A6" s="10" t="s">
        <v>1</v>
      </c>
      <c r="B6" s="10" t="s">
        <v>2</v>
      </c>
      <c r="C6" s="10" t="s">
        <v>43</v>
      </c>
      <c r="D6" s="10" t="s">
        <v>44</v>
      </c>
      <c r="E6" s="10" t="s">
        <v>45</v>
      </c>
      <c r="F6" s="10" t="s">
        <v>46</v>
      </c>
      <c r="G6" s="10" t="s">
        <v>47</v>
      </c>
      <c r="H6" s="10" t="s">
        <v>25</v>
      </c>
      <c r="I6" s="10" t="s">
        <v>26</v>
      </c>
      <c r="J6" s="10"/>
    </row>
    <row r="7" spans="1:10" x14ac:dyDescent="0.25">
      <c r="A7" s="10"/>
      <c r="B7" s="10">
        <v>10</v>
      </c>
      <c r="C7" s="10">
        <v>10</v>
      </c>
      <c r="D7" s="10">
        <v>10</v>
      </c>
      <c r="E7" s="10">
        <v>10</v>
      </c>
      <c r="F7" s="10">
        <v>10</v>
      </c>
      <c r="G7" s="10">
        <v>10</v>
      </c>
      <c r="H7" s="10">
        <v>5</v>
      </c>
      <c r="I7" s="10">
        <v>60</v>
      </c>
      <c r="J7" s="10"/>
    </row>
    <row r="8" spans="1:10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9"/>
  <sheetViews>
    <sheetView topLeftCell="D1" workbookViewId="0">
      <selection activeCell="V6" sqref="V6"/>
    </sheetView>
  </sheetViews>
  <sheetFormatPr defaultRowHeight="15" x14ac:dyDescent="0.25"/>
  <sheetData>
    <row r="2" spans="1:25" ht="26.25" x14ac:dyDescent="0.4">
      <c r="C2" s="13" t="s">
        <v>38</v>
      </c>
    </row>
    <row r="3" spans="1:25" x14ac:dyDescent="0.25">
      <c r="Q3" s="7" t="s">
        <v>1</v>
      </c>
      <c r="R3" s="7" t="s">
        <v>177</v>
      </c>
      <c r="S3" s="7"/>
      <c r="T3" s="7"/>
      <c r="U3" s="7" t="s">
        <v>26</v>
      </c>
      <c r="V3" s="7" t="s">
        <v>178</v>
      </c>
    </row>
    <row r="4" spans="1:25" x14ac:dyDescent="0.25">
      <c r="A4" t="s">
        <v>39</v>
      </c>
      <c r="R4" s="108" t="s">
        <v>190</v>
      </c>
      <c r="S4" s="108" t="s">
        <v>191</v>
      </c>
      <c r="T4" s="108" t="s">
        <v>192</v>
      </c>
      <c r="U4" s="7"/>
      <c r="V4" s="7"/>
    </row>
    <row r="5" spans="1:25" x14ac:dyDescent="0.25">
      <c r="Q5" s="7"/>
      <c r="R5" s="7"/>
      <c r="S5" s="7"/>
      <c r="T5" s="7"/>
      <c r="U5" s="7">
        <f>(R5+S5+T5)/3</f>
        <v>0</v>
      </c>
      <c r="V5" s="7"/>
    </row>
    <row r="6" spans="1:25" ht="45" x14ac:dyDescent="0.25">
      <c r="A6" s="10" t="s">
        <v>1</v>
      </c>
      <c r="B6" s="10" t="s">
        <v>2</v>
      </c>
      <c r="C6" s="10" t="s">
        <v>20</v>
      </c>
      <c r="D6" s="10" t="s">
        <v>21</v>
      </c>
      <c r="E6" s="10" t="s">
        <v>40</v>
      </c>
      <c r="F6" s="10" t="s">
        <v>22</v>
      </c>
      <c r="G6" s="10" t="s">
        <v>23</v>
      </c>
      <c r="H6" s="10" t="s">
        <v>24</v>
      </c>
      <c r="I6" s="10" t="s">
        <v>33</v>
      </c>
      <c r="J6" s="10" t="s">
        <v>25</v>
      </c>
      <c r="K6" s="10" t="s">
        <v>26</v>
      </c>
      <c r="L6" s="10"/>
      <c r="O6" s="38"/>
      <c r="P6" s="38"/>
      <c r="Q6" s="53">
        <v>11</v>
      </c>
      <c r="R6" s="53">
        <v>28</v>
      </c>
      <c r="S6" s="53">
        <v>29</v>
      </c>
      <c r="T6" s="53">
        <v>29</v>
      </c>
      <c r="U6" s="53">
        <f t="shared" ref="U6:U28" si="0">(R6+S6+T6)/3</f>
        <v>28.666666666666668</v>
      </c>
      <c r="V6" s="53">
        <v>2</v>
      </c>
      <c r="W6" s="38"/>
      <c r="X6" s="38"/>
      <c r="Y6" s="38"/>
    </row>
    <row r="7" spans="1:25" s="31" customFormat="1" x14ac:dyDescent="0.25">
      <c r="A7" s="52"/>
      <c r="B7" s="52">
        <v>10</v>
      </c>
      <c r="C7" s="52">
        <v>20</v>
      </c>
      <c r="D7" s="52">
        <v>20</v>
      </c>
      <c r="E7" s="52">
        <v>20</v>
      </c>
      <c r="F7" s="52">
        <v>10</v>
      </c>
      <c r="G7" s="52">
        <v>10</v>
      </c>
      <c r="H7" s="52">
        <v>10</v>
      </c>
      <c r="I7" s="52">
        <v>10</v>
      </c>
      <c r="J7" s="52">
        <v>5</v>
      </c>
      <c r="K7" s="52">
        <v>110</v>
      </c>
      <c r="L7" s="52"/>
      <c r="O7" s="38"/>
      <c r="P7" s="46"/>
      <c r="Q7" s="48"/>
      <c r="R7" s="48"/>
      <c r="S7" s="48"/>
      <c r="T7" s="48"/>
      <c r="U7" s="48">
        <f t="shared" si="0"/>
        <v>0</v>
      </c>
      <c r="V7" s="48"/>
      <c r="W7" s="46"/>
      <c r="X7" s="38"/>
      <c r="Y7" s="38"/>
    </row>
    <row r="8" spans="1:25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O8" s="38"/>
      <c r="P8" s="46"/>
      <c r="Q8" s="48"/>
      <c r="R8" s="48"/>
      <c r="S8" s="48"/>
      <c r="T8" s="48"/>
      <c r="U8" s="48">
        <f t="shared" si="0"/>
        <v>0</v>
      </c>
      <c r="V8" s="48"/>
      <c r="W8" s="46"/>
      <c r="X8" s="38"/>
      <c r="Y8" s="38"/>
    </row>
    <row r="9" spans="1:2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O9" s="38"/>
      <c r="P9" s="38"/>
      <c r="Q9" s="53"/>
      <c r="R9" s="53"/>
      <c r="S9" s="53"/>
      <c r="T9" s="53"/>
      <c r="U9" s="53">
        <f t="shared" si="0"/>
        <v>0</v>
      </c>
      <c r="V9" s="53"/>
      <c r="W9" s="38"/>
      <c r="X9" s="38"/>
      <c r="Y9" s="38"/>
    </row>
    <row r="10" spans="1:2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O10" s="38"/>
      <c r="P10" s="38"/>
      <c r="Q10" s="53"/>
      <c r="R10" s="53"/>
      <c r="S10" s="53"/>
      <c r="T10" s="53"/>
      <c r="U10" s="53">
        <f t="shared" si="0"/>
        <v>0</v>
      </c>
      <c r="V10" s="53"/>
      <c r="W10" s="38"/>
      <c r="X10" s="38"/>
      <c r="Y10" s="38"/>
    </row>
    <row r="11" spans="1:2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O11" s="38"/>
      <c r="P11" s="38"/>
      <c r="Q11" s="53"/>
      <c r="R11" s="53"/>
      <c r="S11" s="53"/>
      <c r="T11" s="53"/>
      <c r="U11" s="53">
        <f t="shared" si="0"/>
        <v>0</v>
      </c>
      <c r="V11" s="53"/>
      <c r="W11" s="38"/>
      <c r="X11" s="38"/>
      <c r="Y11" s="38"/>
    </row>
    <row r="12" spans="1:25" s="36" customForma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O12" s="38"/>
      <c r="P12" s="38"/>
      <c r="Q12" s="53"/>
      <c r="R12" s="53"/>
      <c r="S12" s="53"/>
      <c r="T12" s="53"/>
      <c r="U12" s="53">
        <f t="shared" si="0"/>
        <v>0</v>
      </c>
      <c r="V12" s="53"/>
      <c r="W12" s="38"/>
      <c r="X12" s="38"/>
      <c r="Y12" s="38"/>
    </row>
    <row r="13" spans="1:25" s="36" customForma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O13" s="46"/>
      <c r="P13" s="46"/>
      <c r="Q13" s="48"/>
      <c r="R13" s="48"/>
      <c r="S13" s="48"/>
      <c r="T13" s="48"/>
      <c r="U13" s="48">
        <f t="shared" si="0"/>
        <v>0</v>
      </c>
      <c r="V13" s="48"/>
      <c r="W13" s="46"/>
      <c r="X13" s="38"/>
      <c r="Y13" s="38"/>
    </row>
    <row r="14" spans="1:25" s="36" customForma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O14" s="46"/>
      <c r="P14" s="46"/>
      <c r="Q14" s="48"/>
      <c r="R14" s="48"/>
      <c r="S14" s="48"/>
      <c r="T14" s="48"/>
      <c r="U14" s="48">
        <f t="shared" si="0"/>
        <v>0</v>
      </c>
      <c r="V14" s="48"/>
      <c r="W14" s="46"/>
      <c r="X14" s="38"/>
      <c r="Y14" s="38"/>
    </row>
    <row r="15" spans="1:25" s="36" customForma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O15" s="38"/>
      <c r="P15" s="38"/>
      <c r="Q15" s="53"/>
      <c r="R15" s="53"/>
      <c r="S15" s="53"/>
      <c r="T15" s="53"/>
      <c r="U15" s="53">
        <f t="shared" si="0"/>
        <v>0</v>
      </c>
      <c r="V15" s="53"/>
      <c r="W15" s="38"/>
      <c r="X15" s="38"/>
      <c r="Y15" s="38"/>
    </row>
    <row r="16" spans="1:2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O16" s="38"/>
      <c r="P16" s="38"/>
      <c r="Q16" s="53"/>
      <c r="R16" s="53"/>
      <c r="S16" s="53"/>
      <c r="T16" s="53"/>
      <c r="U16" s="53">
        <f t="shared" si="0"/>
        <v>0</v>
      </c>
      <c r="V16" s="53"/>
      <c r="W16" s="38"/>
      <c r="X16" s="38"/>
      <c r="Y16" s="38"/>
    </row>
    <row r="17" spans="1:2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O17" s="38"/>
      <c r="P17" s="38"/>
      <c r="Q17" s="53"/>
      <c r="R17" s="53"/>
      <c r="S17" s="53"/>
      <c r="T17" s="53"/>
      <c r="U17" s="53">
        <f t="shared" si="0"/>
        <v>0</v>
      </c>
      <c r="V17" s="53"/>
      <c r="W17" s="38"/>
      <c r="X17" s="38"/>
      <c r="Y17" s="38"/>
    </row>
    <row r="18" spans="1:27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38"/>
      <c r="P18" s="38"/>
      <c r="Q18" s="53"/>
      <c r="R18" s="53"/>
      <c r="S18" s="53"/>
      <c r="T18" s="53"/>
      <c r="U18" s="53">
        <f t="shared" si="0"/>
        <v>0</v>
      </c>
      <c r="V18" s="53"/>
      <c r="W18" s="38"/>
      <c r="X18" s="38"/>
      <c r="Y18" s="38"/>
    </row>
    <row r="19" spans="1:27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38"/>
      <c r="P19" s="38"/>
      <c r="Q19" s="53"/>
      <c r="R19" s="53"/>
      <c r="S19" s="53"/>
      <c r="T19" s="53"/>
      <c r="U19" s="53">
        <f t="shared" si="0"/>
        <v>0</v>
      </c>
      <c r="V19" s="53"/>
      <c r="W19" s="38"/>
      <c r="X19" s="38"/>
      <c r="Y19" s="38"/>
    </row>
    <row r="20" spans="1:27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38"/>
      <c r="P20" s="38"/>
      <c r="Q20" s="53"/>
      <c r="R20" s="53"/>
      <c r="S20" s="53"/>
      <c r="T20" s="53"/>
      <c r="U20" s="53">
        <f t="shared" si="0"/>
        <v>0</v>
      </c>
      <c r="V20" s="53"/>
      <c r="W20" s="38"/>
      <c r="X20" s="38"/>
      <c r="Y20" s="38"/>
    </row>
    <row r="21" spans="1:2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38"/>
      <c r="P21" s="38"/>
      <c r="Q21" s="53"/>
      <c r="R21" s="53"/>
      <c r="S21" s="53"/>
      <c r="T21" s="53"/>
      <c r="U21" s="53">
        <f t="shared" si="0"/>
        <v>0</v>
      </c>
      <c r="V21" s="53"/>
      <c r="W21" s="38"/>
      <c r="X21" s="38"/>
      <c r="Y21" s="38"/>
    </row>
    <row r="22" spans="1:27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38"/>
      <c r="P22" s="38"/>
      <c r="Q22" s="53"/>
      <c r="R22" s="53"/>
      <c r="S22" s="53"/>
      <c r="T22" s="53"/>
      <c r="U22" s="53">
        <f t="shared" si="0"/>
        <v>0</v>
      </c>
      <c r="V22" s="53"/>
      <c r="W22" s="38"/>
      <c r="X22" s="38"/>
      <c r="Y22" s="38"/>
    </row>
    <row r="23" spans="1:2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38"/>
      <c r="P23" s="38"/>
      <c r="Q23" s="53"/>
      <c r="R23" s="53"/>
      <c r="S23" s="53"/>
      <c r="T23" s="53"/>
      <c r="U23" s="53">
        <f t="shared" si="0"/>
        <v>0</v>
      </c>
      <c r="V23" s="53"/>
      <c r="W23" s="38"/>
      <c r="X23" s="38"/>
      <c r="Y23" s="38"/>
    </row>
    <row r="24" spans="1:27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38"/>
      <c r="P24" s="38"/>
      <c r="Q24" s="53"/>
      <c r="R24" s="53"/>
      <c r="S24" s="53"/>
      <c r="T24" s="53"/>
      <c r="U24" s="53">
        <f t="shared" si="0"/>
        <v>0</v>
      </c>
      <c r="V24" s="53"/>
      <c r="W24" s="38"/>
      <c r="X24" s="38"/>
      <c r="Y24" s="38"/>
    </row>
    <row r="25" spans="1:27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38"/>
      <c r="P25" s="38"/>
      <c r="Q25" s="53"/>
      <c r="R25" s="53"/>
      <c r="S25" s="53"/>
      <c r="T25" s="53"/>
      <c r="U25" s="53">
        <f t="shared" si="0"/>
        <v>0</v>
      </c>
      <c r="V25" s="53"/>
      <c r="W25" s="38"/>
      <c r="X25" s="38"/>
      <c r="Y25" s="38"/>
      <c r="AA25" s="38"/>
    </row>
    <row r="26" spans="1:2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O26" s="38"/>
      <c r="P26" s="38"/>
      <c r="Q26" s="53"/>
      <c r="R26" s="53"/>
      <c r="S26" s="53"/>
      <c r="T26" s="53"/>
      <c r="U26" s="53">
        <f t="shared" si="0"/>
        <v>0</v>
      </c>
      <c r="V26" s="53"/>
      <c r="W26" s="38"/>
      <c r="X26" s="38"/>
      <c r="Y26" s="38"/>
    </row>
    <row r="27" spans="1:27" x14ac:dyDescent="0.25">
      <c r="O27" s="38"/>
      <c r="P27" s="38"/>
      <c r="Q27" s="53"/>
      <c r="R27" s="53"/>
      <c r="S27" s="53"/>
      <c r="T27" s="53"/>
      <c r="U27" s="53">
        <f t="shared" si="0"/>
        <v>0</v>
      </c>
      <c r="V27" s="53"/>
      <c r="W27" s="38"/>
      <c r="X27" s="38"/>
      <c r="Y27" s="38"/>
    </row>
    <row r="28" spans="1:27" x14ac:dyDescent="0.25">
      <c r="O28" s="38"/>
      <c r="P28" s="38"/>
      <c r="Q28" s="53"/>
      <c r="R28" s="53"/>
      <c r="S28" s="53"/>
      <c r="T28" s="53"/>
      <c r="U28" s="53">
        <f t="shared" si="0"/>
        <v>0</v>
      </c>
      <c r="V28" s="53"/>
      <c r="W28" s="38"/>
      <c r="X28" s="38"/>
      <c r="Y28" s="38"/>
    </row>
    <row r="29" spans="1:27" x14ac:dyDescent="0.25"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topLeftCell="B1" workbookViewId="0">
      <selection activeCell="U14" sqref="U14"/>
    </sheetView>
  </sheetViews>
  <sheetFormatPr defaultRowHeight="15" x14ac:dyDescent="0.25"/>
  <sheetData>
    <row r="2" spans="1:21" ht="26.25" x14ac:dyDescent="0.4">
      <c r="C2" s="13" t="s">
        <v>35</v>
      </c>
    </row>
    <row r="4" spans="1:21" x14ac:dyDescent="0.25">
      <c r="B4" t="s">
        <v>36</v>
      </c>
    </row>
    <row r="6" spans="1:21" ht="60" x14ac:dyDescent="0.25">
      <c r="A6" s="10" t="s">
        <v>1</v>
      </c>
      <c r="B6" s="10" t="s">
        <v>2</v>
      </c>
      <c r="C6" s="10" t="s">
        <v>37</v>
      </c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10" t="s">
        <v>25</v>
      </c>
      <c r="J6" s="10" t="s">
        <v>26</v>
      </c>
      <c r="K6" s="10"/>
    </row>
    <row r="7" spans="1:21" x14ac:dyDescent="0.25">
      <c r="A7" s="10"/>
      <c r="B7" s="10">
        <v>10</v>
      </c>
      <c r="C7" s="10">
        <v>20</v>
      </c>
      <c r="D7" s="10">
        <v>20</v>
      </c>
      <c r="E7" s="10">
        <v>10</v>
      </c>
      <c r="F7" s="10">
        <v>10</v>
      </c>
      <c r="G7" s="10">
        <v>10</v>
      </c>
      <c r="H7" s="10">
        <v>10</v>
      </c>
      <c r="I7" s="10">
        <v>5</v>
      </c>
      <c r="J7" s="10">
        <v>90</v>
      </c>
      <c r="K7" s="10"/>
      <c r="P7" s="7" t="s">
        <v>1</v>
      </c>
      <c r="Q7" s="7" t="s">
        <v>177</v>
      </c>
      <c r="R7" s="7"/>
      <c r="S7" s="7"/>
      <c r="T7" s="7" t="s">
        <v>26</v>
      </c>
      <c r="U7" s="7" t="s">
        <v>178</v>
      </c>
    </row>
    <row r="8" spans="1:2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P8" s="7"/>
      <c r="Q8" s="108" t="s">
        <v>190</v>
      </c>
      <c r="R8" s="108" t="s">
        <v>191</v>
      </c>
      <c r="S8" s="108" t="s">
        <v>192</v>
      </c>
      <c r="T8" s="7"/>
      <c r="U8" s="7"/>
    </row>
    <row r="9" spans="1:2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O9" t="s">
        <v>180</v>
      </c>
      <c r="P9" s="7">
        <v>8</v>
      </c>
      <c r="Q9" s="7">
        <v>29</v>
      </c>
      <c r="R9" s="7">
        <v>29</v>
      </c>
      <c r="S9" s="7">
        <v>29</v>
      </c>
      <c r="T9" s="7">
        <f>(Q9+R9+S9)/3</f>
        <v>29</v>
      </c>
      <c r="U9" s="7">
        <v>2</v>
      </c>
    </row>
    <row r="10" spans="1:2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P10" s="7">
        <v>34</v>
      </c>
      <c r="Q10" s="7">
        <v>25</v>
      </c>
      <c r="R10" s="7">
        <v>26</v>
      </c>
      <c r="S10" s="7">
        <v>25</v>
      </c>
      <c r="T10" s="7">
        <f t="shared" ref="T10:T22" si="0">(Q10+R10+S10)/3</f>
        <v>25.333333333333332</v>
      </c>
      <c r="U10" s="7"/>
    </row>
    <row r="11" spans="1:2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P11" s="7">
        <v>35</v>
      </c>
      <c r="Q11" s="7">
        <v>30</v>
      </c>
      <c r="R11" s="7">
        <v>30</v>
      </c>
      <c r="S11" s="7">
        <v>30</v>
      </c>
      <c r="T11" s="7">
        <f t="shared" si="0"/>
        <v>30</v>
      </c>
      <c r="U11" s="7">
        <v>1</v>
      </c>
    </row>
    <row r="12" spans="1:2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P12" s="7"/>
      <c r="Q12" s="7"/>
      <c r="R12" s="7"/>
      <c r="S12" s="7"/>
      <c r="T12" s="7">
        <f t="shared" si="0"/>
        <v>0</v>
      </c>
      <c r="U12" s="7"/>
    </row>
    <row r="13" spans="1:2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P13" s="7"/>
      <c r="Q13" s="7"/>
      <c r="R13" s="7"/>
      <c r="S13" s="7"/>
      <c r="T13" s="7">
        <f t="shared" si="0"/>
        <v>0</v>
      </c>
      <c r="U13" s="7"/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O14" t="s">
        <v>173</v>
      </c>
      <c r="P14" s="7">
        <v>33</v>
      </c>
      <c r="Q14" s="7">
        <v>30</v>
      </c>
      <c r="R14" s="7">
        <v>30</v>
      </c>
      <c r="S14" s="7">
        <v>30</v>
      </c>
      <c r="T14" s="7">
        <f t="shared" si="0"/>
        <v>30</v>
      </c>
      <c r="U14" s="7">
        <v>1</v>
      </c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P15" s="7"/>
      <c r="Q15" s="7"/>
      <c r="R15" s="7"/>
      <c r="S15" s="7"/>
      <c r="T15" s="7">
        <f t="shared" si="0"/>
        <v>0</v>
      </c>
      <c r="U15" s="7"/>
    </row>
    <row r="16" spans="1:2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P16" s="7"/>
      <c r="Q16" s="7"/>
      <c r="R16" s="7"/>
      <c r="S16" s="7"/>
      <c r="T16" s="7">
        <f t="shared" si="0"/>
        <v>0</v>
      </c>
      <c r="U16" s="7"/>
    </row>
    <row r="17" spans="1:2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P17" s="7"/>
      <c r="Q17" s="7"/>
      <c r="R17" s="7"/>
      <c r="S17" s="7"/>
      <c r="T17" s="7">
        <f t="shared" si="0"/>
        <v>0</v>
      </c>
      <c r="U17" s="7"/>
    </row>
    <row r="18" spans="1:2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P18" s="7"/>
      <c r="Q18" s="7"/>
      <c r="R18" s="7"/>
      <c r="S18" s="7"/>
      <c r="T18" s="7">
        <f t="shared" si="0"/>
        <v>0</v>
      </c>
      <c r="U18" s="7"/>
    </row>
    <row r="19" spans="1:2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P19" s="7"/>
      <c r="Q19" s="7"/>
      <c r="R19" s="7"/>
      <c r="S19" s="7"/>
      <c r="T19" s="7">
        <f t="shared" si="0"/>
        <v>0</v>
      </c>
      <c r="U19" s="7"/>
    </row>
    <row r="20" spans="1:2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P20" s="7"/>
      <c r="Q20" s="7"/>
      <c r="R20" s="7"/>
      <c r="S20" s="7"/>
      <c r="T20" s="7">
        <f t="shared" si="0"/>
        <v>0</v>
      </c>
      <c r="U20" s="7"/>
    </row>
    <row r="21" spans="1:2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P21" s="7"/>
      <c r="Q21" s="7"/>
      <c r="R21" s="7"/>
      <c r="S21" s="7"/>
      <c r="T21" s="7">
        <f t="shared" si="0"/>
        <v>0</v>
      </c>
      <c r="U21" s="7"/>
    </row>
    <row r="22" spans="1:2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P22" s="7"/>
      <c r="Q22" s="7"/>
      <c r="R22" s="7"/>
      <c r="S22" s="7"/>
      <c r="T22" s="7">
        <f t="shared" si="0"/>
        <v>0</v>
      </c>
      <c r="U22" s="7"/>
    </row>
    <row r="23" spans="1:2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P23" s="7"/>
      <c r="Q23" s="7"/>
      <c r="R23" s="7"/>
      <c r="S23" s="7"/>
      <c r="T23" s="7"/>
      <c r="U23" s="7"/>
    </row>
    <row r="24" spans="1:2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P24" s="7"/>
      <c r="Q24" s="7"/>
      <c r="R24" s="7"/>
      <c r="S24" s="7"/>
      <c r="T24" s="7"/>
      <c r="U24" s="7"/>
    </row>
    <row r="25" spans="1:2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P25" s="7"/>
      <c r="Q25" s="7"/>
      <c r="R25" s="7"/>
      <c r="S25" s="7"/>
      <c r="T25" s="7"/>
      <c r="U25" s="7"/>
    </row>
    <row r="26" spans="1:2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P26" s="7"/>
      <c r="Q26" s="7"/>
      <c r="R26" s="7"/>
      <c r="S26" s="7"/>
      <c r="T26" s="7"/>
      <c r="U26" s="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opLeftCell="C1" workbookViewId="0">
      <selection activeCell="U8" sqref="U8"/>
    </sheetView>
  </sheetViews>
  <sheetFormatPr defaultRowHeight="15" x14ac:dyDescent="0.25"/>
  <sheetData>
    <row r="2" spans="1:21" ht="26.25" x14ac:dyDescent="0.4">
      <c r="D2" s="13" t="s">
        <v>28</v>
      </c>
    </row>
    <row r="4" spans="1:21" x14ac:dyDescent="0.25">
      <c r="B4" t="s">
        <v>29</v>
      </c>
    </row>
    <row r="6" spans="1:21" ht="45" x14ac:dyDescent="0.25">
      <c r="A6" s="10" t="s">
        <v>1</v>
      </c>
      <c r="B6" s="10" t="s">
        <v>2</v>
      </c>
      <c r="C6" s="10" t="s">
        <v>23</v>
      </c>
      <c r="D6" s="10" t="s">
        <v>24</v>
      </c>
      <c r="E6" s="10" t="s">
        <v>30</v>
      </c>
      <c r="F6" s="128" t="s">
        <v>31</v>
      </c>
      <c r="G6" s="128"/>
      <c r="H6" s="128"/>
      <c r="I6" s="15" t="s">
        <v>20</v>
      </c>
      <c r="J6" s="10" t="s">
        <v>25</v>
      </c>
      <c r="K6" s="10" t="s">
        <v>26</v>
      </c>
      <c r="L6" s="10"/>
      <c r="P6" s="7" t="s">
        <v>1</v>
      </c>
      <c r="Q6" s="7" t="s">
        <v>177</v>
      </c>
      <c r="R6" s="7"/>
      <c r="S6" s="7"/>
      <c r="T6" s="7" t="s">
        <v>26</v>
      </c>
      <c r="U6" s="7" t="s">
        <v>178</v>
      </c>
    </row>
    <row r="7" spans="1:21" x14ac:dyDescent="0.25">
      <c r="A7" s="24"/>
      <c r="B7" s="24"/>
      <c r="C7" s="24"/>
      <c r="D7" s="24"/>
      <c r="E7" s="24"/>
      <c r="F7" s="24"/>
      <c r="G7" s="24"/>
      <c r="H7" s="24"/>
      <c r="I7" s="15"/>
      <c r="J7" s="24"/>
      <c r="K7" s="24"/>
      <c r="L7" s="24"/>
      <c r="P7" s="7"/>
      <c r="Q7" s="108" t="s">
        <v>190</v>
      </c>
      <c r="R7" s="108" t="s">
        <v>191</v>
      </c>
      <c r="S7" s="108" t="s">
        <v>192</v>
      </c>
      <c r="T7" s="7"/>
      <c r="U7" s="7"/>
    </row>
    <row r="8" spans="1:21" x14ac:dyDescent="0.25">
      <c r="A8" s="10"/>
      <c r="B8" s="10"/>
      <c r="C8" s="10"/>
      <c r="D8" s="10"/>
      <c r="E8" s="10"/>
      <c r="F8" s="10" t="s">
        <v>32</v>
      </c>
      <c r="G8" s="10" t="s">
        <v>33</v>
      </c>
      <c r="H8" s="10" t="s">
        <v>34</v>
      </c>
      <c r="I8" s="15"/>
      <c r="J8" s="10"/>
      <c r="K8" s="10"/>
      <c r="L8" s="10"/>
      <c r="O8" t="s">
        <v>174</v>
      </c>
      <c r="P8" s="7">
        <v>36</v>
      </c>
      <c r="Q8" s="7">
        <v>30</v>
      </c>
      <c r="R8" s="7">
        <v>30</v>
      </c>
      <c r="S8" s="7">
        <v>30</v>
      </c>
      <c r="T8" s="7">
        <f>(Q8+R8+S8)/3</f>
        <v>30</v>
      </c>
      <c r="U8" s="7">
        <v>1</v>
      </c>
    </row>
    <row r="9" spans="1:21" x14ac:dyDescent="0.25">
      <c r="A9" s="10"/>
      <c r="B9" s="10">
        <v>10</v>
      </c>
      <c r="C9" s="10">
        <v>5</v>
      </c>
      <c r="D9" s="10">
        <v>5</v>
      </c>
      <c r="E9" s="10">
        <v>10</v>
      </c>
      <c r="F9" s="10">
        <v>5</v>
      </c>
      <c r="G9" s="10">
        <v>5</v>
      </c>
      <c r="H9" s="10">
        <v>5</v>
      </c>
      <c r="I9" s="10">
        <v>10</v>
      </c>
      <c r="J9" s="10">
        <v>5</v>
      </c>
      <c r="K9" s="10">
        <v>55</v>
      </c>
      <c r="L9" s="10"/>
      <c r="P9" s="7"/>
      <c r="Q9" s="7"/>
      <c r="R9" s="7"/>
      <c r="S9" s="7"/>
      <c r="T9" s="7">
        <f t="shared" ref="T9:T23" si="0">(Q9+R9+S9)/3</f>
        <v>0</v>
      </c>
      <c r="U9" s="7"/>
    </row>
    <row r="10" spans="1:2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P10" s="7"/>
      <c r="Q10" s="7"/>
      <c r="R10" s="7"/>
      <c r="S10" s="7"/>
      <c r="T10" s="7">
        <f t="shared" si="0"/>
        <v>0</v>
      </c>
      <c r="U10" s="7"/>
    </row>
    <row r="11" spans="1:2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O11" t="s">
        <v>199</v>
      </c>
      <c r="P11" s="7"/>
      <c r="Q11" s="7"/>
      <c r="R11" s="7"/>
      <c r="S11" s="7"/>
      <c r="T11" s="7">
        <f t="shared" si="0"/>
        <v>0</v>
      </c>
      <c r="U11" s="7"/>
    </row>
    <row r="12" spans="1:2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P12" s="7">
        <v>1</v>
      </c>
      <c r="Q12" s="7">
        <v>30</v>
      </c>
      <c r="R12" s="7">
        <v>30</v>
      </c>
      <c r="S12" s="7">
        <v>28</v>
      </c>
      <c r="T12" s="7">
        <f t="shared" si="0"/>
        <v>29.333333333333332</v>
      </c>
      <c r="U12" s="7">
        <v>1</v>
      </c>
    </row>
    <row r="13" spans="1:2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P13" s="7">
        <v>20</v>
      </c>
      <c r="Q13" s="7">
        <v>28</v>
      </c>
      <c r="R13" s="7">
        <v>27</v>
      </c>
      <c r="S13" s="7">
        <v>30</v>
      </c>
      <c r="T13" s="7">
        <f t="shared" si="0"/>
        <v>28.333333333333332</v>
      </c>
      <c r="U13" s="7">
        <v>2</v>
      </c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P14" s="7"/>
      <c r="Q14" s="7"/>
      <c r="R14" s="7"/>
      <c r="S14" s="7"/>
      <c r="T14" s="7">
        <f t="shared" si="0"/>
        <v>0</v>
      </c>
      <c r="U14" s="7"/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P15" s="7"/>
      <c r="Q15" s="7"/>
      <c r="R15" s="7"/>
      <c r="S15" s="7"/>
      <c r="T15" s="7">
        <f t="shared" si="0"/>
        <v>0</v>
      </c>
      <c r="U15" s="7"/>
    </row>
    <row r="16" spans="1:2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P16" s="7"/>
      <c r="Q16" s="7"/>
      <c r="R16" s="7"/>
      <c r="S16" s="7"/>
      <c r="T16" s="7">
        <f t="shared" si="0"/>
        <v>0</v>
      </c>
      <c r="U16" s="7"/>
    </row>
    <row r="17" spans="1:2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P17" s="7"/>
      <c r="Q17" s="7"/>
      <c r="R17" s="7"/>
      <c r="S17" s="7"/>
      <c r="T17" s="7">
        <f t="shared" si="0"/>
        <v>0</v>
      </c>
      <c r="U17" s="7"/>
    </row>
    <row r="18" spans="1:2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P18" s="7"/>
      <c r="Q18" s="7"/>
      <c r="R18" s="7"/>
      <c r="S18" s="7"/>
      <c r="T18" s="7">
        <f t="shared" si="0"/>
        <v>0</v>
      </c>
      <c r="U18" s="7"/>
    </row>
    <row r="19" spans="1:2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P19" s="7"/>
      <c r="Q19" s="7"/>
      <c r="R19" s="7"/>
      <c r="S19" s="7"/>
      <c r="T19" s="7">
        <f t="shared" si="0"/>
        <v>0</v>
      </c>
      <c r="U19" s="7"/>
    </row>
    <row r="20" spans="1:2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P20" s="7"/>
      <c r="Q20" s="7"/>
      <c r="R20" s="7"/>
      <c r="S20" s="7"/>
      <c r="T20" s="7">
        <f t="shared" si="0"/>
        <v>0</v>
      </c>
      <c r="U20" s="7"/>
    </row>
    <row r="21" spans="1:2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P21" s="7"/>
      <c r="Q21" s="7"/>
      <c r="R21" s="7"/>
      <c r="S21" s="7"/>
      <c r="T21" s="7">
        <f t="shared" si="0"/>
        <v>0</v>
      </c>
      <c r="U21" s="7"/>
    </row>
    <row r="22" spans="1:2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P22" s="7"/>
      <c r="Q22" s="7"/>
      <c r="R22" s="7"/>
      <c r="S22" s="7"/>
      <c r="T22" s="7">
        <f t="shared" si="0"/>
        <v>0</v>
      </c>
      <c r="U22" s="7"/>
    </row>
    <row r="23" spans="1:2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P23" s="7"/>
      <c r="Q23" s="7"/>
      <c r="R23" s="7"/>
      <c r="S23" s="7"/>
      <c r="T23" s="7">
        <f t="shared" si="0"/>
        <v>0</v>
      </c>
      <c r="U23" s="7"/>
    </row>
    <row r="24" spans="1:2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P24" s="7"/>
      <c r="Q24" s="7"/>
      <c r="R24" s="7"/>
      <c r="S24" s="7"/>
      <c r="T24" s="7"/>
      <c r="U24" s="7"/>
    </row>
    <row r="25" spans="1:2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P25" s="7"/>
      <c r="Q25" s="7"/>
      <c r="R25" s="7"/>
      <c r="S25" s="7"/>
      <c r="T25" s="7"/>
      <c r="U25" s="7"/>
    </row>
    <row r="26" spans="1:2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P26" s="7"/>
      <c r="Q26" s="7"/>
      <c r="R26" s="7"/>
    </row>
    <row r="27" spans="1:2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P27" s="7"/>
      <c r="Q27" s="7"/>
      <c r="R27" s="7"/>
    </row>
    <row r="28" spans="1:2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P28" s="7"/>
      <c r="Q28" s="7"/>
      <c r="R28" s="7"/>
    </row>
  </sheetData>
  <mergeCells count="1">
    <mergeCell ref="F6:H6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D1" workbookViewId="0">
      <selection activeCell="V7" sqref="V7:W36"/>
    </sheetView>
  </sheetViews>
  <sheetFormatPr defaultRowHeight="15" x14ac:dyDescent="0.25"/>
  <cols>
    <col min="3" max="3" width="16.5703125" customWidth="1"/>
  </cols>
  <sheetData>
    <row r="1" spans="1:23" s="9" customFormat="1" x14ac:dyDescent="0.25"/>
    <row r="2" spans="1:23" s="9" customFormat="1" x14ac:dyDescent="0.25">
      <c r="B2" s="149" t="s">
        <v>18</v>
      </c>
      <c r="C2" s="149"/>
      <c r="D2" s="149"/>
      <c r="E2" s="149"/>
      <c r="F2" s="149"/>
      <c r="G2" s="149"/>
      <c r="H2" s="149"/>
      <c r="I2" s="149"/>
      <c r="J2" s="149"/>
    </row>
    <row r="3" spans="1:23" s="9" customFormat="1" x14ac:dyDescent="0.25">
      <c r="B3" s="150" t="s">
        <v>27</v>
      </c>
      <c r="C3" s="150"/>
      <c r="D3" s="150"/>
      <c r="E3" s="150"/>
      <c r="F3" s="150"/>
    </row>
    <row r="4" spans="1:23" s="9" customFormat="1" x14ac:dyDescent="0.25">
      <c r="B4" s="12"/>
      <c r="C4" s="12"/>
      <c r="D4" s="12"/>
      <c r="E4" s="12"/>
      <c r="F4" s="12"/>
    </row>
    <row r="5" spans="1:23" s="9" customFormat="1" ht="60" x14ac:dyDescent="0.25">
      <c r="A5" s="10" t="s">
        <v>1</v>
      </c>
      <c r="B5" s="10" t="s">
        <v>2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/>
      <c r="P5"/>
      <c r="Q5"/>
      <c r="R5"/>
      <c r="S5"/>
      <c r="T5"/>
      <c r="U5"/>
      <c r="V5"/>
      <c r="W5"/>
    </row>
    <row r="6" spans="1:23" s="9" customFormat="1" x14ac:dyDescent="0.25">
      <c r="A6" s="10"/>
      <c r="B6" s="10">
        <v>10</v>
      </c>
      <c r="C6" s="10">
        <v>20</v>
      </c>
      <c r="D6" s="10">
        <v>10</v>
      </c>
      <c r="E6" s="10">
        <v>10</v>
      </c>
      <c r="F6" s="10">
        <v>10</v>
      </c>
      <c r="G6" s="10">
        <v>10</v>
      </c>
      <c r="H6" s="10">
        <v>10</v>
      </c>
      <c r="I6" s="10">
        <v>5</v>
      </c>
      <c r="J6" s="10"/>
      <c r="K6" s="10"/>
      <c r="P6"/>
      <c r="Q6" s="7" t="s">
        <v>1</v>
      </c>
      <c r="R6" s="7" t="s">
        <v>177</v>
      </c>
      <c r="S6" s="7"/>
      <c r="T6" s="7"/>
      <c r="U6" s="7" t="s">
        <v>26</v>
      </c>
      <c r="V6" s="7" t="s">
        <v>178</v>
      </c>
      <c r="W6"/>
    </row>
    <row r="7" spans="1:23" s="9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P7"/>
      <c r="Q7" s="7"/>
      <c r="R7" s="108" t="s">
        <v>190</v>
      </c>
      <c r="S7" s="108" t="s">
        <v>191</v>
      </c>
      <c r="T7" s="108" t="s">
        <v>192</v>
      </c>
      <c r="U7" s="7"/>
      <c r="V7" s="7"/>
      <c r="W7"/>
    </row>
    <row r="8" spans="1:23" s="9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P8" s="9" t="s">
        <v>174</v>
      </c>
      <c r="Q8"/>
      <c r="R8" s="7"/>
      <c r="S8" s="7"/>
      <c r="T8" s="7"/>
      <c r="U8" s="7">
        <f>(R8+S8+T8)/3</f>
        <v>0</v>
      </c>
      <c r="V8" s="7"/>
      <c r="W8"/>
    </row>
    <row r="9" spans="1:23" s="9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Q9"/>
      <c r="R9" s="7"/>
      <c r="S9" s="7"/>
      <c r="T9" s="7"/>
      <c r="U9" s="7">
        <f t="shared" ref="U9:U25" si="0">(R9+S9+T9)/3</f>
        <v>0</v>
      </c>
      <c r="V9" s="7"/>
      <c r="W9"/>
    </row>
    <row r="10" spans="1:23" s="9" customForma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Q10"/>
      <c r="R10" s="7"/>
      <c r="S10" s="7"/>
      <c r="T10" s="7"/>
      <c r="U10" s="7">
        <f t="shared" si="0"/>
        <v>0</v>
      </c>
      <c r="V10" s="7"/>
      <c r="W10"/>
    </row>
    <row r="11" spans="1:23" s="9" customForma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/>
      <c r="R11" s="7"/>
      <c r="S11" s="7"/>
      <c r="T11" s="7"/>
      <c r="U11" s="7">
        <f t="shared" si="0"/>
        <v>0</v>
      </c>
      <c r="V11" s="7"/>
      <c r="W11"/>
    </row>
    <row r="12" spans="1:23" s="9" customForma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Q12"/>
      <c r="R12" s="7"/>
      <c r="S12" s="7"/>
      <c r="T12" s="7"/>
      <c r="U12" s="7">
        <f t="shared" si="0"/>
        <v>0</v>
      </c>
      <c r="V12" s="7"/>
      <c r="W12"/>
    </row>
    <row r="13" spans="1:23" s="9" customForma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Q13"/>
      <c r="R13" s="7"/>
      <c r="S13" s="7"/>
      <c r="T13" s="7"/>
      <c r="U13" s="7">
        <f t="shared" si="0"/>
        <v>0</v>
      </c>
      <c r="V13" s="7"/>
      <c r="W13"/>
    </row>
    <row r="14" spans="1:23" s="9" customForma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Q14"/>
      <c r="R14" s="7"/>
      <c r="S14" s="7"/>
      <c r="T14" s="7"/>
      <c r="U14" s="7">
        <f t="shared" si="0"/>
        <v>0</v>
      </c>
      <c r="V14" s="7"/>
      <c r="W14"/>
    </row>
    <row r="15" spans="1:23" s="9" customForma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O15" s="71"/>
      <c r="P15" s="63" t="s">
        <v>176</v>
      </c>
      <c r="Q15" s="66"/>
      <c r="R15" s="66"/>
      <c r="S15" s="66"/>
      <c r="T15" s="66"/>
      <c r="U15" s="66">
        <f t="shared" si="0"/>
        <v>0</v>
      </c>
      <c r="V15" s="66"/>
      <c r="W15"/>
    </row>
    <row r="16" spans="1:23" s="9" customForma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O16" s="71"/>
      <c r="P16" s="63"/>
      <c r="Q16" s="66"/>
      <c r="R16" s="66"/>
      <c r="S16" s="66"/>
      <c r="T16" s="66"/>
      <c r="U16" s="66">
        <f t="shared" si="0"/>
        <v>0</v>
      </c>
      <c r="V16" s="66"/>
      <c r="W16"/>
    </row>
    <row r="17" spans="1:23" s="9" customForma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O17" s="71"/>
      <c r="P17" s="63"/>
      <c r="Q17" s="66"/>
      <c r="R17" s="66"/>
      <c r="S17" s="66"/>
      <c r="T17" s="66"/>
      <c r="U17" s="66">
        <f t="shared" si="0"/>
        <v>0</v>
      </c>
      <c r="V17" s="66"/>
      <c r="W17"/>
    </row>
    <row r="18" spans="1:23" s="9" customForma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O18" s="71"/>
      <c r="P18" s="63"/>
      <c r="Q18" s="66"/>
      <c r="R18" s="66"/>
      <c r="S18" s="66"/>
      <c r="T18" s="66"/>
      <c r="U18" s="66">
        <f t="shared" si="0"/>
        <v>0</v>
      </c>
      <c r="V18" s="66"/>
      <c r="W18"/>
    </row>
    <row r="19" spans="1:23" s="9" customForma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O19" s="71"/>
      <c r="P19" s="71"/>
      <c r="Q19" s="66"/>
      <c r="R19" s="66"/>
      <c r="S19" s="66"/>
      <c r="T19" s="66"/>
      <c r="U19" s="66">
        <f t="shared" si="0"/>
        <v>0</v>
      </c>
      <c r="V19" s="66"/>
      <c r="W19"/>
    </row>
    <row r="20" spans="1:23" s="9" customForma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O20" s="71"/>
      <c r="P20" s="63"/>
      <c r="Q20" s="66"/>
      <c r="R20" s="66"/>
      <c r="S20" s="66"/>
      <c r="T20" s="66"/>
      <c r="U20" s="66">
        <f t="shared" si="0"/>
        <v>0</v>
      </c>
      <c r="V20" s="66"/>
      <c r="W20"/>
    </row>
    <row r="21" spans="1:23" s="9" customForma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O21" s="71"/>
      <c r="P21" s="63"/>
      <c r="Q21" s="66"/>
      <c r="R21" s="66"/>
      <c r="S21" s="66"/>
      <c r="T21" s="66"/>
      <c r="U21" s="66">
        <f t="shared" si="0"/>
        <v>0</v>
      </c>
      <c r="V21" s="66"/>
      <c r="W21"/>
    </row>
    <row r="22" spans="1:23" s="9" customForma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O22" s="71"/>
      <c r="P22" s="63"/>
      <c r="Q22" s="66"/>
      <c r="R22" s="66"/>
      <c r="S22" s="66"/>
      <c r="T22" s="66"/>
      <c r="U22" s="66">
        <f t="shared" si="0"/>
        <v>0</v>
      </c>
      <c r="V22" s="66"/>
      <c r="W22"/>
    </row>
    <row r="23" spans="1:23" s="9" customForma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P23" t="s">
        <v>183</v>
      </c>
      <c r="Q23" s="7"/>
      <c r="R23" s="7"/>
      <c r="S23" s="7"/>
      <c r="T23" s="7"/>
      <c r="U23" s="7">
        <f t="shared" si="0"/>
        <v>0</v>
      </c>
      <c r="V23" s="7"/>
      <c r="W23"/>
    </row>
    <row r="24" spans="1:23" s="9" customForma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P24"/>
      <c r="Q24" s="7"/>
      <c r="R24" s="7"/>
      <c r="S24" s="7"/>
      <c r="T24" s="7"/>
      <c r="U24" s="7">
        <f t="shared" si="0"/>
        <v>0</v>
      </c>
      <c r="V24" s="7"/>
      <c r="W24"/>
    </row>
    <row r="25" spans="1:23" s="9" customFormat="1" x14ac:dyDescent="0.25">
      <c r="P25"/>
      <c r="Q25" s="7"/>
      <c r="R25" s="7"/>
      <c r="S25" s="7"/>
      <c r="T25" s="7"/>
      <c r="U25" s="7">
        <f t="shared" si="0"/>
        <v>0</v>
      </c>
      <c r="V25" s="7"/>
      <c r="W25"/>
    </row>
    <row r="26" spans="1:23" x14ac:dyDescent="0.25">
      <c r="Q26" s="7"/>
      <c r="R26" s="7"/>
      <c r="S26" s="7"/>
    </row>
    <row r="27" spans="1:23" x14ac:dyDescent="0.25">
      <c r="Q27" s="7"/>
      <c r="R27" s="7"/>
      <c r="S27" s="7"/>
    </row>
  </sheetData>
  <mergeCells count="2">
    <mergeCell ref="B2:J2"/>
    <mergeCell ref="B3:F3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opLeftCell="A4" workbookViewId="0">
      <selection activeCell="O23" sqref="O23"/>
    </sheetView>
  </sheetViews>
  <sheetFormatPr defaultRowHeight="15" x14ac:dyDescent="0.25"/>
  <cols>
    <col min="1" max="15" width="5.7109375" customWidth="1"/>
  </cols>
  <sheetData>
    <row r="2" spans="1:15" x14ac:dyDescent="0.25">
      <c r="F2" t="s">
        <v>99</v>
      </c>
    </row>
    <row r="4" spans="1:15" ht="45" customHeight="1" x14ac:dyDescent="0.25">
      <c r="B4" s="14" t="s">
        <v>1</v>
      </c>
      <c r="C4" s="129" t="s">
        <v>2</v>
      </c>
      <c r="D4" s="130"/>
      <c r="E4" s="130"/>
      <c r="F4" s="61" t="s">
        <v>89</v>
      </c>
      <c r="G4" s="61" t="s">
        <v>4</v>
      </c>
      <c r="H4" s="128" t="s">
        <v>40</v>
      </c>
      <c r="I4" s="128"/>
      <c r="J4" s="128"/>
      <c r="K4" s="14" t="s">
        <v>13</v>
      </c>
      <c r="L4" s="14" t="s">
        <v>33</v>
      </c>
      <c r="M4" s="14" t="s">
        <v>25</v>
      </c>
      <c r="N4" s="14" t="s">
        <v>26</v>
      </c>
      <c r="O4" s="33" t="s">
        <v>187</v>
      </c>
    </row>
    <row r="5" spans="1:15" ht="43.15" customHeight="1" x14ac:dyDescent="0.25">
      <c r="B5" s="14"/>
      <c r="C5" s="108" t="s">
        <v>190</v>
      </c>
      <c r="D5" s="108" t="s">
        <v>191</v>
      </c>
      <c r="E5" s="108" t="s">
        <v>192</v>
      </c>
      <c r="F5" s="14"/>
      <c r="G5" s="14"/>
      <c r="H5" s="61" t="s">
        <v>75</v>
      </c>
      <c r="I5" s="61" t="s">
        <v>90</v>
      </c>
      <c r="J5" s="61" t="s">
        <v>91</v>
      </c>
      <c r="K5" s="14"/>
      <c r="L5" s="14"/>
      <c r="M5" s="14"/>
      <c r="N5" s="14"/>
    </row>
    <row r="6" spans="1:15" x14ac:dyDescent="0.25">
      <c r="B6" s="109"/>
      <c r="C6" s="34">
        <v>10</v>
      </c>
      <c r="D6" s="113">
        <v>10</v>
      </c>
      <c r="E6" s="113">
        <v>10</v>
      </c>
      <c r="F6" s="14">
        <v>5</v>
      </c>
      <c r="G6" s="14">
        <v>5</v>
      </c>
      <c r="H6" s="14">
        <v>5</v>
      </c>
      <c r="I6" s="14">
        <v>5</v>
      </c>
      <c r="J6" s="14">
        <v>5</v>
      </c>
      <c r="K6" s="14">
        <v>10</v>
      </c>
      <c r="L6" s="14">
        <v>5</v>
      </c>
      <c r="M6" s="14">
        <v>5</v>
      </c>
      <c r="N6" s="14">
        <f>(C6+D6+E6)/3+F6+G6+H6+I6+J6+K6+L6</f>
        <v>50</v>
      </c>
    </row>
    <row r="7" spans="1:15" s="46" customFormat="1" x14ac:dyDescent="0.25">
      <c r="A7" s="46" t="s">
        <v>181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>
        <f t="shared" ref="N7:N26" si="0">(C7+D7+E7)/3+F7+G7+H7+I7+J7+K7+L7-M7</f>
        <v>0</v>
      </c>
      <c r="O7" s="55"/>
    </row>
    <row r="8" spans="1:15" s="46" customForma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f t="shared" si="0"/>
        <v>0</v>
      </c>
      <c r="O8" s="55"/>
    </row>
    <row r="9" spans="1:15" s="46" customFormat="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>
        <f t="shared" si="0"/>
        <v>0</v>
      </c>
    </row>
    <row r="10" spans="1:15" s="46" customFormat="1" x14ac:dyDescent="0.2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>
        <f t="shared" si="0"/>
        <v>0</v>
      </c>
      <c r="O10" s="55"/>
    </row>
    <row r="11" spans="1:15" s="46" customForma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>
        <f t="shared" si="0"/>
        <v>0</v>
      </c>
      <c r="O11" s="55"/>
    </row>
    <row r="12" spans="1:15" s="46" customFormat="1" ht="16.5" customHeight="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>
        <f t="shared" si="0"/>
        <v>0</v>
      </c>
    </row>
    <row r="13" spans="1:15" s="46" customForma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>
        <f t="shared" si="0"/>
        <v>0</v>
      </c>
    </row>
    <row r="14" spans="1:15" s="46" customForma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>
        <f t="shared" si="0"/>
        <v>0</v>
      </c>
    </row>
    <row r="15" spans="1:15" s="46" customForma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>
        <f t="shared" si="0"/>
        <v>0</v>
      </c>
    </row>
    <row r="16" spans="1:15" s="46" customForma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>
        <f t="shared" si="0"/>
        <v>0</v>
      </c>
      <c r="O16" s="55"/>
    </row>
    <row r="17" spans="1:15" x14ac:dyDescent="0.25">
      <c r="A17" s="44" t="s">
        <v>174</v>
      </c>
      <c r="B17" s="14"/>
      <c r="C17" s="24"/>
      <c r="D17" s="24"/>
      <c r="E17" s="24"/>
      <c r="F17" s="14"/>
      <c r="G17" s="14"/>
      <c r="H17" s="14"/>
      <c r="I17" s="14"/>
      <c r="J17" s="14"/>
      <c r="K17" s="14"/>
      <c r="L17" s="14"/>
      <c r="M17" s="14"/>
      <c r="N17" s="24">
        <f t="shared" si="0"/>
        <v>0</v>
      </c>
    </row>
    <row r="18" spans="1:15" x14ac:dyDescent="0.25">
      <c r="B18" s="14">
        <v>21</v>
      </c>
      <c r="C18" s="24">
        <v>10</v>
      </c>
      <c r="D18" s="24">
        <v>10</v>
      </c>
      <c r="E18" s="24">
        <v>10</v>
      </c>
      <c r="F18" s="14">
        <v>8</v>
      </c>
      <c r="G18" s="14">
        <v>8</v>
      </c>
      <c r="H18" s="14">
        <v>4</v>
      </c>
      <c r="I18" s="14">
        <v>5</v>
      </c>
      <c r="J18" s="14">
        <v>4</v>
      </c>
      <c r="K18" s="14">
        <v>4</v>
      </c>
      <c r="L18" s="14">
        <v>5</v>
      </c>
      <c r="M18" s="14"/>
      <c r="N18" s="24">
        <f t="shared" si="0"/>
        <v>48</v>
      </c>
      <c r="O18" s="33">
        <v>1</v>
      </c>
    </row>
    <row r="19" spans="1:15" x14ac:dyDescent="0.25">
      <c r="B19" s="14">
        <v>22</v>
      </c>
      <c r="C19" s="24">
        <v>9</v>
      </c>
      <c r="D19" s="24">
        <v>8</v>
      </c>
      <c r="E19" s="24">
        <v>9</v>
      </c>
      <c r="F19" s="14">
        <v>8</v>
      </c>
      <c r="G19" s="14">
        <v>7</v>
      </c>
      <c r="H19" s="14">
        <v>4</v>
      </c>
      <c r="I19" s="14">
        <v>4</v>
      </c>
      <c r="J19" s="14">
        <v>4</v>
      </c>
      <c r="K19" s="14">
        <v>4</v>
      </c>
      <c r="L19" s="14">
        <v>5</v>
      </c>
      <c r="M19" s="14"/>
      <c r="N19" s="24">
        <f t="shared" si="0"/>
        <v>44.666666666666664</v>
      </c>
      <c r="O19" s="33">
        <v>2</v>
      </c>
    </row>
    <row r="20" spans="1:15" x14ac:dyDescent="0.25">
      <c r="B20" s="14"/>
      <c r="C20" s="24"/>
      <c r="D20" s="24"/>
      <c r="E20" s="24"/>
      <c r="F20" s="14"/>
      <c r="G20" s="14"/>
      <c r="H20" s="14"/>
      <c r="I20" s="14"/>
      <c r="J20" s="14"/>
      <c r="K20" s="14"/>
      <c r="L20" s="14"/>
      <c r="M20" s="14"/>
      <c r="N20" s="24">
        <f t="shared" si="0"/>
        <v>0</v>
      </c>
      <c r="O20" s="33"/>
    </row>
    <row r="21" spans="1:15" s="46" customFormat="1" x14ac:dyDescent="0.25">
      <c r="A21" s="46" t="s">
        <v>176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>
        <f t="shared" si="0"/>
        <v>0</v>
      </c>
      <c r="O21" s="55"/>
    </row>
    <row r="22" spans="1:15" s="46" customFormat="1" x14ac:dyDescent="0.25">
      <c r="B22" s="47">
        <v>16</v>
      </c>
      <c r="C22" s="47">
        <v>8</v>
      </c>
      <c r="D22" s="47">
        <v>8</v>
      </c>
      <c r="E22" s="47">
        <v>9</v>
      </c>
      <c r="F22" s="47">
        <v>8</v>
      </c>
      <c r="G22" s="47">
        <v>9</v>
      </c>
      <c r="H22" s="47">
        <v>4</v>
      </c>
      <c r="I22" s="47">
        <v>3</v>
      </c>
      <c r="J22" s="47">
        <v>5</v>
      </c>
      <c r="K22" s="47">
        <v>3</v>
      </c>
      <c r="L22" s="47">
        <v>4</v>
      </c>
      <c r="M22" s="47"/>
      <c r="N22" s="47">
        <f t="shared" si="0"/>
        <v>44.333333333333336</v>
      </c>
      <c r="O22" s="46">
        <v>1</v>
      </c>
    </row>
    <row r="23" spans="1:15" s="46" customFormat="1" x14ac:dyDescent="0.25">
      <c r="B23" s="47">
        <v>24</v>
      </c>
      <c r="C23" s="47">
        <v>7</v>
      </c>
      <c r="D23" s="47">
        <v>7</v>
      </c>
      <c r="E23" s="47">
        <v>8</v>
      </c>
      <c r="F23" s="47">
        <v>7</v>
      </c>
      <c r="G23" s="47">
        <v>7</v>
      </c>
      <c r="H23" s="47">
        <v>5</v>
      </c>
      <c r="I23" s="47">
        <v>5</v>
      </c>
      <c r="J23" s="47">
        <v>4</v>
      </c>
      <c r="K23" s="47">
        <v>2</v>
      </c>
      <c r="L23" s="47">
        <v>4</v>
      </c>
      <c r="M23" s="47"/>
      <c r="N23" s="47">
        <f t="shared" si="0"/>
        <v>41.333333333333329</v>
      </c>
      <c r="O23" s="46">
        <v>2</v>
      </c>
    </row>
    <row r="24" spans="1:15" s="46" customForma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>
        <f t="shared" si="0"/>
        <v>0</v>
      </c>
    </row>
    <row r="25" spans="1:15" s="46" customForma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>
        <f t="shared" si="0"/>
        <v>0</v>
      </c>
    </row>
    <row r="26" spans="1:15" s="46" customFormat="1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>
        <f t="shared" si="0"/>
        <v>0</v>
      </c>
    </row>
    <row r="27" spans="1:15" s="46" customFormat="1" x14ac:dyDescent="0.2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f t="shared" ref="N27:N33" si="1">(C27+D27+E27)/3+F27+G27+H27+I27+J27+K27+L27-M27</f>
        <v>0</v>
      </c>
    </row>
    <row r="28" spans="1:15" s="46" customForma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>
        <f t="shared" si="1"/>
        <v>0</v>
      </c>
      <c r="O28" s="48"/>
    </row>
    <row r="29" spans="1:15" s="46" customFormat="1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7">
        <f t="shared" si="1"/>
        <v>0</v>
      </c>
      <c r="O29" s="48"/>
    </row>
    <row r="30" spans="1:15" s="63" customFormat="1" x14ac:dyDescent="0.25">
      <c r="A30" s="63" t="s">
        <v>188</v>
      </c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47">
        <f t="shared" si="1"/>
        <v>0</v>
      </c>
      <c r="O30" s="66"/>
    </row>
    <row r="31" spans="1:15" s="63" customFormat="1" x14ac:dyDescent="0.25"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47">
        <f t="shared" si="1"/>
        <v>0</v>
      </c>
      <c r="O31" s="66"/>
    </row>
    <row r="32" spans="1:15" s="63" customFormat="1" x14ac:dyDescent="0.25"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47">
        <f t="shared" si="1"/>
        <v>0</v>
      </c>
      <c r="O32" s="66"/>
    </row>
    <row r="33" spans="2:15" s="63" customFormat="1" x14ac:dyDescent="0.25"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47">
        <f t="shared" si="1"/>
        <v>0</v>
      </c>
      <c r="O33" s="66"/>
    </row>
    <row r="34" spans="2:1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</sheetData>
  <mergeCells count="2">
    <mergeCell ref="H4:J4"/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1"/>
  <sheetViews>
    <sheetView topLeftCell="A7" workbookViewId="0">
      <selection activeCell="AC17" sqref="AC17"/>
    </sheetView>
  </sheetViews>
  <sheetFormatPr defaultRowHeight="15" x14ac:dyDescent="0.25"/>
  <cols>
    <col min="1" max="1" width="7.42578125" customWidth="1"/>
    <col min="2" max="22" width="4.42578125" customWidth="1"/>
    <col min="23" max="23" width="5.28515625" customWidth="1"/>
    <col min="24" max="24" width="4.42578125" style="63" customWidth="1"/>
    <col min="25" max="25" width="4.42578125" customWidth="1"/>
    <col min="26" max="26" width="4.42578125" style="63" customWidth="1"/>
    <col min="27" max="30" width="4.42578125" customWidth="1"/>
    <col min="31" max="31" width="5.7109375" customWidth="1"/>
  </cols>
  <sheetData>
    <row r="2" spans="1:31" ht="20.25" x14ac:dyDescent="0.3">
      <c r="E2" s="21" t="s">
        <v>157</v>
      </c>
    </row>
    <row r="4" spans="1:31" x14ac:dyDescent="0.25">
      <c r="B4" t="s">
        <v>49</v>
      </c>
    </row>
    <row r="5" spans="1:31" ht="124.5" customHeight="1" x14ac:dyDescent="0.25">
      <c r="B5" s="14" t="s">
        <v>1</v>
      </c>
      <c r="C5" s="129" t="s">
        <v>2</v>
      </c>
      <c r="D5" s="130"/>
      <c r="E5" s="133"/>
      <c r="F5" s="14" t="s">
        <v>158</v>
      </c>
      <c r="G5" s="14" t="s">
        <v>4</v>
      </c>
      <c r="H5" s="14" t="s">
        <v>159</v>
      </c>
      <c r="I5" s="128" t="s">
        <v>160</v>
      </c>
      <c r="J5" s="128"/>
      <c r="K5" s="128"/>
      <c r="L5" s="14" t="s">
        <v>162</v>
      </c>
      <c r="M5" s="128" t="s">
        <v>163</v>
      </c>
      <c r="N5" s="128"/>
      <c r="O5" s="128"/>
      <c r="P5" s="14" t="s">
        <v>167</v>
      </c>
      <c r="Q5" s="14" t="s">
        <v>9</v>
      </c>
      <c r="R5" s="14" t="s">
        <v>10</v>
      </c>
      <c r="S5" s="128" t="s">
        <v>12</v>
      </c>
      <c r="T5" s="128"/>
      <c r="U5" s="128" t="s">
        <v>11</v>
      </c>
      <c r="V5" s="128"/>
      <c r="W5" s="128"/>
      <c r="X5" s="116" t="s">
        <v>171</v>
      </c>
      <c r="Y5" s="115" t="s">
        <v>104</v>
      </c>
      <c r="Z5" s="116" t="s">
        <v>44</v>
      </c>
      <c r="AA5" s="14" t="s">
        <v>86</v>
      </c>
      <c r="AB5" s="14" t="s">
        <v>25</v>
      </c>
      <c r="AC5" s="14" t="s">
        <v>26</v>
      </c>
      <c r="AD5" s="14"/>
    </row>
    <row r="6" spans="1:31" ht="90" customHeight="1" x14ac:dyDescent="0.25">
      <c r="B6" s="14"/>
      <c r="C6" s="108" t="s">
        <v>190</v>
      </c>
      <c r="D6" s="108" t="s">
        <v>191</v>
      </c>
      <c r="E6" s="108" t="s">
        <v>192</v>
      </c>
      <c r="H6" s="14"/>
      <c r="I6" s="14" t="s">
        <v>90</v>
      </c>
      <c r="J6" s="14" t="s">
        <v>161</v>
      </c>
      <c r="K6" s="14" t="s">
        <v>77</v>
      </c>
      <c r="L6" s="14"/>
      <c r="M6" s="14" t="s">
        <v>164</v>
      </c>
      <c r="N6" s="14" t="s">
        <v>165</v>
      </c>
      <c r="O6" s="14" t="s">
        <v>166</v>
      </c>
      <c r="P6" s="14"/>
      <c r="Q6" s="14"/>
      <c r="R6" s="14"/>
      <c r="S6" s="14" t="s">
        <v>168</v>
      </c>
      <c r="T6" s="14" t="s">
        <v>169</v>
      </c>
      <c r="U6" s="14" t="s">
        <v>83</v>
      </c>
      <c r="V6" s="14" t="s">
        <v>170</v>
      </c>
      <c r="W6" s="14" t="s">
        <v>89</v>
      </c>
      <c r="X6" s="108" t="s">
        <v>190</v>
      </c>
      <c r="Y6" s="108" t="s">
        <v>190</v>
      </c>
      <c r="Z6" s="108" t="s">
        <v>190</v>
      </c>
      <c r="AA6" s="14"/>
      <c r="AB6" s="14"/>
      <c r="AC6" s="14"/>
      <c r="AD6" s="14"/>
    </row>
    <row r="7" spans="1:31" x14ac:dyDescent="0.25">
      <c r="B7" s="14"/>
      <c r="C7" s="24">
        <v>10</v>
      </c>
      <c r="D7" s="24">
        <v>10</v>
      </c>
      <c r="E7" s="14">
        <v>10</v>
      </c>
      <c r="F7" s="14">
        <v>5</v>
      </c>
      <c r="G7" s="14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4">
        <v>5</v>
      </c>
      <c r="T7" s="14">
        <v>5</v>
      </c>
      <c r="U7" s="14">
        <v>5</v>
      </c>
      <c r="V7" s="14">
        <v>5</v>
      </c>
      <c r="W7" s="14">
        <v>5</v>
      </c>
      <c r="X7" s="65">
        <v>20</v>
      </c>
      <c r="Y7" s="24">
        <v>20</v>
      </c>
      <c r="Z7" s="65">
        <v>10</v>
      </c>
      <c r="AA7" s="14">
        <v>5</v>
      </c>
      <c r="AB7" s="14"/>
      <c r="AC7" s="14">
        <f>(C7+D7+E7)/3+F7+G7+H7+I7+J7+K7+L7+M7+N7+O7+P7+Q7+R7+S7+T7+U7+V7+W7+X7+Y7+Z7+AA7</f>
        <v>155</v>
      </c>
      <c r="AD7" s="14"/>
    </row>
    <row r="8" spans="1:31" x14ac:dyDescent="0.25">
      <c r="A8" t="s">
        <v>172</v>
      </c>
      <c r="B8" s="14">
        <v>11</v>
      </c>
      <c r="C8" s="24">
        <v>8</v>
      </c>
      <c r="D8" s="24">
        <v>9</v>
      </c>
      <c r="E8" s="14">
        <v>9</v>
      </c>
      <c r="F8" s="14">
        <v>3</v>
      </c>
      <c r="G8" s="14">
        <v>4</v>
      </c>
      <c r="H8" s="14">
        <v>3</v>
      </c>
      <c r="I8" s="14">
        <v>4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4</v>
      </c>
      <c r="Q8" s="14">
        <v>5</v>
      </c>
      <c r="R8" s="14">
        <v>3</v>
      </c>
      <c r="S8" s="14">
        <v>5</v>
      </c>
      <c r="T8" s="14">
        <v>5</v>
      </c>
      <c r="U8" s="14">
        <v>5</v>
      </c>
      <c r="V8" s="14">
        <v>4</v>
      </c>
      <c r="W8" s="14">
        <v>4</v>
      </c>
      <c r="X8" s="65">
        <v>17</v>
      </c>
      <c r="Y8" s="24">
        <v>17</v>
      </c>
      <c r="Z8" s="65">
        <v>8</v>
      </c>
      <c r="AA8" s="14">
        <v>4</v>
      </c>
      <c r="AB8" s="14"/>
      <c r="AC8" s="14">
        <f>(C8+D8+E8)/3+F8+G8+H8+I8+J8+K8+L8+M8+N8+O8+P8+Q8+R8+T8+S8+U8+V8+W8+X8+Y8+Z8+AA8</f>
        <v>121.66666666666666</v>
      </c>
      <c r="AD8" s="14">
        <v>2</v>
      </c>
    </row>
    <row r="9" spans="1:31" x14ac:dyDescent="0.25">
      <c r="B9" s="14">
        <v>23</v>
      </c>
      <c r="C9" s="24">
        <v>7</v>
      </c>
      <c r="D9" s="24">
        <v>8</v>
      </c>
      <c r="E9" s="14">
        <v>8</v>
      </c>
      <c r="F9" s="14">
        <v>3</v>
      </c>
      <c r="G9" s="14">
        <v>3</v>
      </c>
      <c r="H9" s="14">
        <v>4</v>
      </c>
      <c r="I9" s="14">
        <v>3</v>
      </c>
      <c r="J9" s="14">
        <v>2</v>
      </c>
      <c r="K9" s="14">
        <v>3</v>
      </c>
      <c r="L9" s="14">
        <v>4</v>
      </c>
      <c r="M9" s="14">
        <v>4</v>
      </c>
      <c r="N9" s="14">
        <v>4</v>
      </c>
      <c r="O9" s="14">
        <v>4</v>
      </c>
      <c r="P9" s="14">
        <v>4</v>
      </c>
      <c r="Q9" s="14">
        <v>5</v>
      </c>
      <c r="R9" s="14">
        <v>3</v>
      </c>
      <c r="S9" s="14">
        <v>4</v>
      </c>
      <c r="T9" s="14">
        <v>5</v>
      </c>
      <c r="U9" s="14">
        <v>4</v>
      </c>
      <c r="V9" s="14">
        <v>4</v>
      </c>
      <c r="W9" s="14">
        <v>4</v>
      </c>
      <c r="X9" s="65">
        <v>17</v>
      </c>
      <c r="Y9" s="24">
        <v>16</v>
      </c>
      <c r="Z9" s="65">
        <v>9</v>
      </c>
      <c r="AA9" s="14">
        <v>4</v>
      </c>
      <c r="AB9" s="14"/>
      <c r="AC9" s="59">
        <f>(C9+D9+E9)/3+F9+G9+H9+I9+J9+K9+L9+M9+N9+O9+P9+Q9+R9+S9+T9+U9+V9+W9+X9+Y9+Z9+AA9</f>
        <v>120.66666666666667</v>
      </c>
      <c r="AD9" s="14">
        <v>3</v>
      </c>
    </row>
    <row r="10" spans="1:31" x14ac:dyDescent="0.25">
      <c r="B10" s="14"/>
      <c r="C10" s="24"/>
      <c r="D10" s="2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65"/>
      <c r="Y10" s="24"/>
      <c r="Z10" s="65"/>
      <c r="AA10" s="14"/>
      <c r="AB10" s="14"/>
      <c r="AC10" s="59" t="e">
        <f>(C10+D10+E10+#REF!+#REF!)/5+F10+G10+H10+I10+J10+K10+L10+M10+N10+O10+P10+Q10+R10+S10+T10+U10+V10+W10+(X10+#REF!+#REF!+#REF!+#REF!)/5+(Y10+#REF!+#REF!+#REF!+#REF!)/5+(Z10+#REF!+#REF!+#REF!+#REF!)/5+AA10-AB10</f>
        <v>#REF!</v>
      </c>
      <c r="AD10" s="14"/>
    </row>
    <row r="11" spans="1:31" x14ac:dyDescent="0.25">
      <c r="B11" s="14"/>
      <c r="C11" s="24"/>
      <c r="D11" s="2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65"/>
      <c r="Y11" s="24"/>
      <c r="Z11" s="65"/>
      <c r="AA11" s="14"/>
      <c r="AB11" s="14"/>
      <c r="AC11" s="59" t="e">
        <f>(C11+D11+E11+#REF!+#REF!)/5+F11+G11+H11+I11+J11+K11+L11+M11+N11+O11+P11+Q11+R11+S11+T11+U11+V11+W11+(X11+#REF!+#REF!+#REF!+#REF!)/5+(Y11+#REF!+#REF!+#REF!+#REF!)/5+(Z11+#REF!+#REF!+#REF!+#REF!)/5+AA11-AB11</f>
        <v>#REF!</v>
      </c>
      <c r="AD11" s="14"/>
    </row>
    <row r="12" spans="1:31" x14ac:dyDescent="0.25">
      <c r="B12" s="14"/>
      <c r="C12" s="24"/>
      <c r="D12" s="2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65"/>
      <c r="Y12" s="24"/>
      <c r="Z12" s="65"/>
      <c r="AA12" s="14"/>
      <c r="AB12" s="14"/>
      <c r="AC12" s="59" t="e">
        <f>(C12+D12+E12+#REF!+#REF!)/5+F12+G12+H12+I12+J12+K12+L12+M12+N12+O12+P12+Q12+R12+S12+T12+U12+V12+W12+(X12+#REF!+#REF!+#REF!+#REF!)/5+(Y12+#REF!+#REF!+#REF!+#REF!)/5+(Z12+#REF!+#REF!+#REF!+#REF!)/5+AA12-AB12</f>
        <v>#REF!</v>
      </c>
      <c r="AD12" s="14"/>
    </row>
    <row r="13" spans="1:31" s="44" customFormat="1" x14ac:dyDescent="0.25">
      <c r="A13" s="44" t="s">
        <v>176</v>
      </c>
      <c r="B13" s="45">
        <v>14</v>
      </c>
      <c r="C13" s="45">
        <v>7</v>
      </c>
      <c r="D13" s="45">
        <v>8</v>
      </c>
      <c r="E13" s="45">
        <v>7</v>
      </c>
      <c r="F13" s="45">
        <v>3</v>
      </c>
      <c r="G13" s="45">
        <v>4</v>
      </c>
      <c r="H13" s="45">
        <v>2</v>
      </c>
      <c r="I13" s="45">
        <v>3</v>
      </c>
      <c r="J13" s="45">
        <v>3</v>
      </c>
      <c r="K13" s="45">
        <v>3</v>
      </c>
      <c r="L13" s="45">
        <v>2</v>
      </c>
      <c r="M13" s="45">
        <v>2</v>
      </c>
      <c r="N13" s="45">
        <v>2</v>
      </c>
      <c r="O13" s="45">
        <v>2</v>
      </c>
      <c r="P13" s="45">
        <v>2</v>
      </c>
      <c r="Q13" s="45">
        <v>4</v>
      </c>
      <c r="R13" s="45">
        <v>3</v>
      </c>
      <c r="S13" s="45">
        <v>3</v>
      </c>
      <c r="T13" s="45">
        <v>3</v>
      </c>
      <c r="U13" s="45">
        <v>3</v>
      </c>
      <c r="V13" s="45">
        <v>3</v>
      </c>
      <c r="W13" s="45">
        <v>3</v>
      </c>
      <c r="X13" s="65">
        <v>15</v>
      </c>
      <c r="Y13" s="45">
        <v>12</v>
      </c>
      <c r="Z13" s="65">
        <v>8</v>
      </c>
      <c r="AA13" s="45">
        <v>4</v>
      </c>
      <c r="AB13" s="45"/>
      <c r="AC13" s="59">
        <f>(C13+D13+E13)/3+F13+G13+H13+I13+J13+K13+L13+M13+N13+O13+P13+Q13+R13+S13+T13+U13+V13+W13+X13+Y13+Z13+AA13</f>
        <v>96.333333333333329</v>
      </c>
      <c r="AD13" s="45">
        <v>3</v>
      </c>
    </row>
    <row r="14" spans="1:31" s="44" customFormat="1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65"/>
      <c r="Y14" s="45"/>
      <c r="Z14" s="65"/>
      <c r="AA14" s="45"/>
      <c r="AB14" s="45"/>
      <c r="AC14" s="59" t="e">
        <f>(C14+D14+E14+#REF!+#REF!)/3+F14+G14+H14+I14+J14+K14+L14+M14+N14+O14+P14+Q14+R14+S14+T14+U14+V14+W14+(X14+#REF!+#REF!+#REF!+#REF!)/5+(Y14+#REF!+#REF!+#REF!+#REF!)/5+(Z14+#REF!+#REF!+#REF!+#REF!)/5+AA14-AB14</f>
        <v>#REF!</v>
      </c>
      <c r="AD14" s="45"/>
    </row>
    <row r="15" spans="1:31" s="44" customFormat="1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65"/>
      <c r="Y15" s="45"/>
      <c r="Z15" s="65"/>
      <c r="AA15" s="45"/>
      <c r="AB15" s="45"/>
      <c r="AC15" s="59" t="e">
        <f>(C15+D15+E15+#REF!+#REF!)/5+F15+G15+H15+I15+J15+K15+L15+M15+N15+O15+P15+Q15+R15+S15+T15+U15+V15+W15+(X15+#REF!+#REF!+#REF!+#REF!)/5+(Y15+#REF!+#REF!+#REF!+#REF!)/5+(Z15+#REF!+#REF!+#REF!+#REF!)/5+AA15-AB15</f>
        <v>#REF!</v>
      </c>
      <c r="AD15" s="45"/>
    </row>
    <row r="16" spans="1:31" s="44" customFormat="1" x14ac:dyDescent="0.25">
      <c r="A16" s="44" t="s">
        <v>180</v>
      </c>
      <c r="B16" s="45">
        <v>18</v>
      </c>
      <c r="C16" s="45">
        <v>9</v>
      </c>
      <c r="D16" s="45">
        <v>9</v>
      </c>
      <c r="E16" s="45">
        <v>8</v>
      </c>
      <c r="F16" s="45">
        <v>4</v>
      </c>
      <c r="G16" s="45">
        <v>2</v>
      </c>
      <c r="H16" s="45">
        <v>5</v>
      </c>
      <c r="I16" s="45">
        <v>3</v>
      </c>
      <c r="J16" s="45">
        <v>4</v>
      </c>
      <c r="K16" s="45">
        <v>3</v>
      </c>
      <c r="L16" s="45">
        <v>4</v>
      </c>
      <c r="M16" s="45">
        <v>4</v>
      </c>
      <c r="N16" s="45">
        <v>4</v>
      </c>
      <c r="O16" s="45">
        <v>4</v>
      </c>
      <c r="P16" s="45">
        <v>4</v>
      </c>
      <c r="Q16" s="45">
        <v>4</v>
      </c>
      <c r="R16" s="45">
        <v>3</v>
      </c>
      <c r="S16" s="45">
        <v>4</v>
      </c>
      <c r="T16" s="45">
        <v>3</v>
      </c>
      <c r="U16" s="45">
        <v>5</v>
      </c>
      <c r="V16" s="45">
        <v>5</v>
      </c>
      <c r="W16" s="45">
        <v>4</v>
      </c>
      <c r="X16" s="65">
        <v>14</v>
      </c>
      <c r="Y16" s="45">
        <v>15</v>
      </c>
      <c r="Z16" s="65">
        <v>7</v>
      </c>
      <c r="AA16" s="45">
        <v>4</v>
      </c>
      <c r="AB16" s="45"/>
      <c r="AC16" s="59">
        <f>(C16+D16+E16)/3+F16+G16+H16+I16+J16+K16+L16+M16+N16+O16+P16+Q16+R16+S16+T16+U16+V16+W16+X16+Y16+Z16+AA16</f>
        <v>117.66666666666666</v>
      </c>
      <c r="AD16" s="45">
        <v>2</v>
      </c>
      <c r="AE16" s="44" t="s">
        <v>184</v>
      </c>
    </row>
    <row r="17" spans="2:30" s="44" customForma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65"/>
      <c r="Y17" s="45"/>
      <c r="Z17" s="65"/>
      <c r="AA17" s="45"/>
      <c r="AB17" s="45"/>
      <c r="AC17" s="59" t="e">
        <f>(C17+D17+E17+#REF!+#REF!)/5+F17+G17+H17+I17+J17+K17+L17+M17+N17+O17+P17+Q17+R17+S17+T17+U17+V17+W17+(X17+#REF!+#REF!+#REF!+#REF!)/5+(Y17+#REF!+#REF!+#REF!+#REF!)/5+(Z17+#REF!+#REF!+#REF!+#REF!)/5+AA17-AB17</f>
        <v>#REF!</v>
      </c>
      <c r="AD17" s="45"/>
    </row>
    <row r="18" spans="2:30" x14ac:dyDescent="0.25">
      <c r="B18" s="14"/>
      <c r="C18" s="24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65"/>
      <c r="Y18" s="24"/>
      <c r="Z18" s="65"/>
      <c r="AA18" s="14"/>
      <c r="AB18" s="14"/>
      <c r="AC18" s="59" t="e">
        <f>(C18+D18+E18+#REF!+#REF!)/5+F18+G18+H18+I18+J18+K18+L18+M18+N18+O18+P18+Q18+R18+S18+T18+U18+V18+W18+(X18+#REF!+#REF!+#REF!+#REF!)/5+(Y18+#REF!+#REF!+#REF!+#REF!)/5+(Z18+#REF!+#REF!+#REF!+#REF!)/5+AA18-AB18</f>
        <v>#REF!</v>
      </c>
      <c r="AD18" s="14"/>
    </row>
    <row r="19" spans="2:30" x14ac:dyDescent="0.25">
      <c r="B19" s="14"/>
      <c r="C19" s="24"/>
      <c r="D19" s="2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65"/>
      <c r="Y19" s="24"/>
      <c r="Z19" s="65"/>
      <c r="AA19" s="14"/>
      <c r="AB19" s="14"/>
      <c r="AC19" s="59" t="e">
        <f>(C19+D19+E19+#REF!+#REF!)/5+F19+G19+H19+I19+J19+K19+L19+M19+N19+O19+P19+Q19+R19+S19+T19+U19+V19+W19+(X19+#REF!+#REF!+#REF!+#REF!)/5+(Y19+#REF!+#REF!+#REF!+#REF!)/5+(Z19+#REF!+#REF!+#REF!+#REF!)/5+AA19-AB19</f>
        <v>#REF!</v>
      </c>
      <c r="AD19" s="14"/>
    </row>
    <row r="20" spans="2:30" x14ac:dyDescent="0.25">
      <c r="B20" s="14"/>
      <c r="C20" s="24"/>
      <c r="D20" s="2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65"/>
      <c r="Y20" s="24"/>
      <c r="Z20" s="65"/>
      <c r="AA20" s="14"/>
      <c r="AB20" s="14"/>
      <c r="AC20" s="59" t="e">
        <f>(C20+D20+E20+#REF!+#REF!)/5+F20+G20+H20+I20+J20+K20+L20+M20+N20+O20+P20+Q20+R20+S20+T20+U20+V20+W20+(X20+#REF!+#REF!+#REF!+#REF!)/5+(Y20+#REF!+#REF!+#REF!+#REF!)/5+(Z20+#REF!+#REF!+#REF!+#REF!)/5+AA20-AB20</f>
        <v>#REF!</v>
      </c>
      <c r="AD20" s="14"/>
    </row>
    <row r="21" spans="2:30" x14ac:dyDescent="0.25">
      <c r="B21" s="14"/>
      <c r="C21" s="24"/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65"/>
      <c r="Y21" s="24"/>
      <c r="Z21" s="65"/>
      <c r="AA21" s="14"/>
      <c r="AB21" s="14"/>
      <c r="AC21" s="59" t="e">
        <f>(C21+D21+E21+#REF!+#REF!)/5+F21+G21+H21+I21+J21+K21+L21+M21+N21+O21+P21+Q21+R21+S21+T21+U21+V21+W21+(X21+#REF!+#REF!+#REF!+#REF!)/5+(Y21+#REF!+#REF!+#REF!+#REF!)/5+(Z21+#REF!+#REF!+#REF!+#REF!)/5+AA21-AB21</f>
        <v>#REF!</v>
      </c>
      <c r="AD21" s="14"/>
    </row>
    <row r="22" spans="2:30" x14ac:dyDescent="0.25">
      <c r="B22" s="14"/>
      <c r="C22" s="24"/>
      <c r="D22" s="2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65"/>
      <c r="Y22" s="24"/>
      <c r="Z22" s="65"/>
      <c r="AA22" s="14"/>
      <c r="AB22" s="14"/>
      <c r="AC22" s="59" t="e">
        <f>(C22+D22+E22+#REF!+#REF!)/5+F22+G22+H22+I22+J22+K22+L22+M22+N22+O22+P22+Q22+R22+S22+T22+U22+V22+W22+(X22+#REF!+#REF!+#REF!+#REF!)/5+(Y22+#REF!+#REF!+#REF!+#REF!)/5+(Z22+#REF!+#REF!+#REF!+#REF!)/5+AA22-AB22</f>
        <v>#REF!</v>
      </c>
      <c r="AD22" s="14"/>
    </row>
    <row r="23" spans="2:30" x14ac:dyDescent="0.25">
      <c r="B23" s="14"/>
      <c r="C23" s="24"/>
      <c r="D23" s="2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65"/>
      <c r="Y23" s="24"/>
      <c r="Z23" s="65"/>
      <c r="AA23" s="14"/>
      <c r="AB23" s="14"/>
      <c r="AC23" s="59" t="e">
        <f>(C23+D23+E23+#REF!+#REF!)/5+F23+G23+H23+I23+J23+K23+L23+M23+N23+O23+P23+Q23+R23+S23+T23+U23+V23+W23+(X23+#REF!+#REF!+#REF!+#REF!)/5+(Y23+#REF!+#REF!+#REF!+#REF!)/5+(Z23+#REF!+#REF!+#REF!+#REF!)/5+AA23-AB23</f>
        <v>#REF!</v>
      </c>
      <c r="AD23" s="14"/>
    </row>
    <row r="24" spans="2:30" x14ac:dyDescent="0.25">
      <c r="B24" s="14"/>
      <c r="C24" s="24"/>
      <c r="D24" s="2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65"/>
      <c r="Y24" s="24"/>
      <c r="Z24" s="65"/>
      <c r="AA24" s="14"/>
      <c r="AB24" s="14"/>
      <c r="AC24" s="59" t="e">
        <f>(C24+D24+E24+#REF!+#REF!)/5+F24+G24+H24+I24+J24+K24+L24+M24+N24+O24+P24+Q24+R24+S24+T24+U24+V24+W24+(X24+#REF!+#REF!+#REF!+#REF!)/5+(Y24+#REF!+#REF!+#REF!+#REF!)/5+(Z24+#REF!+#REF!+#REF!+#REF!)/5+AA24-AB24</f>
        <v>#REF!</v>
      </c>
      <c r="AD24" s="14"/>
    </row>
    <row r="25" spans="2:30" x14ac:dyDescent="0.25">
      <c r="B25" s="14"/>
      <c r="C25" s="24"/>
      <c r="D25" s="2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65"/>
      <c r="Y25" s="24"/>
      <c r="Z25" s="65"/>
      <c r="AA25" s="14"/>
      <c r="AB25" s="14"/>
      <c r="AC25" s="59" t="e">
        <f>(C25+D25+E25+#REF!+#REF!)/5+F25+G25+H25+I25+J25+K25+L25+M25+N25+O25+P25+Q25+R25+S25+T25+U25+V25+W25+(X25+#REF!+#REF!+#REF!+#REF!)/5+(Y25+#REF!+#REF!+#REF!+#REF!)/5+(Z25+#REF!+#REF!+#REF!+#REF!)/5+AA25-AB25</f>
        <v>#REF!</v>
      </c>
      <c r="AD25" s="14"/>
    </row>
    <row r="26" spans="2:30" x14ac:dyDescent="0.25">
      <c r="B26" s="14"/>
      <c r="C26" s="24"/>
      <c r="D26" s="2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65"/>
      <c r="Y26" s="24"/>
      <c r="Z26" s="65"/>
      <c r="AA26" s="14"/>
      <c r="AB26" s="14"/>
      <c r="AC26" s="59" t="e">
        <f>(C26+D26+E26+#REF!+#REF!)/5+F26+G26+H26+I26+J26+K26+L26+M26+N26+O26+P26+Q26+R26+S26+T26+U26+V26+W26+(X26+#REF!+#REF!+#REF!+#REF!)/5+(Y26+#REF!+#REF!+#REF!+#REF!)/5+(Z26+#REF!+#REF!+#REF!+#REF!)/5+AA26-AB26</f>
        <v>#REF!</v>
      </c>
      <c r="AD26" s="14"/>
    </row>
    <row r="27" spans="2:30" x14ac:dyDescent="0.25">
      <c r="B27" s="14"/>
      <c r="C27" s="24"/>
      <c r="D27" s="2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65"/>
      <c r="Y27" s="24"/>
      <c r="Z27" s="65"/>
      <c r="AA27" s="14"/>
      <c r="AB27" s="14"/>
      <c r="AC27" s="59" t="e">
        <f>(C27+D27+E27+#REF!+#REF!)/5+F27+G27+H27+I27+J27+K27+L27+M27+N27+O27+P27+Q27+R27+S27+T27+U27+V27+W27+(X27+#REF!+#REF!+#REF!+#REF!)/5+(Y27+#REF!+#REF!+#REF!+#REF!)/5+(Z27+#REF!+#REF!+#REF!+#REF!)/5+AA27-AB27</f>
        <v>#REF!</v>
      </c>
      <c r="AD27" s="14"/>
    </row>
    <row r="28" spans="2:30" x14ac:dyDescent="0.25">
      <c r="B28" s="14"/>
      <c r="C28" s="24"/>
      <c r="D28" s="2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65"/>
      <c r="Y28" s="24"/>
      <c r="Z28" s="65"/>
      <c r="AA28" s="14"/>
      <c r="AB28" s="14"/>
      <c r="AC28" s="59" t="e">
        <f>(C28+D28+E28+#REF!+#REF!)/5+F28+G28+H28+I28+J28+K28+L28+M28+N28+O28+P28+Q28+R28+S28+T28+U28+V28+W28+(X28+#REF!+#REF!+#REF!+#REF!)/5+(Y28+#REF!+#REF!+#REF!+#REF!)/5+(Z28+#REF!+#REF!+#REF!+#REF!)/5+AA28-AB28</f>
        <v>#REF!</v>
      </c>
      <c r="AD28" s="14"/>
    </row>
    <row r="29" spans="2:30" x14ac:dyDescent="0.25">
      <c r="B29" s="14"/>
      <c r="C29" s="24"/>
      <c r="D29" s="2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65"/>
      <c r="Y29" s="24"/>
      <c r="Z29" s="65"/>
      <c r="AA29" s="14"/>
      <c r="AB29" s="14"/>
      <c r="AC29" s="59" t="e">
        <f>(C29+D29+E29+#REF!+#REF!)/5+F29+G29+H29+I29+J29+K29+L29+M29+N29+O29+P29+Q29+R29+S29+T29+U29+V29+W29+(X29+#REF!+#REF!+#REF!+#REF!)/5+(Y29+#REF!+#REF!+#REF!+#REF!)/5+(Z29+#REF!+#REF!+#REF!+#REF!)/5+AA29-AB29</f>
        <v>#REF!</v>
      </c>
      <c r="AD29" s="14"/>
    </row>
    <row r="30" spans="2:30" x14ac:dyDescent="0.25">
      <c r="B30" s="14"/>
      <c r="C30" s="24"/>
      <c r="D30" s="2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65"/>
      <c r="Y30" s="24"/>
      <c r="Z30" s="65"/>
      <c r="AA30" s="14"/>
      <c r="AB30" s="14"/>
      <c r="AC30" s="59" t="e">
        <f>(C30+D30+E30+#REF!+#REF!)/5+F30+G30+H30+I30+J30+K30+L30+M30+N30+O30+P30+Q30+R30+S30+T30+U30+V30+W30+(X30+#REF!+#REF!+#REF!+#REF!)/5+(Y30+#REF!+#REF!+#REF!+#REF!)/5+(Z30+#REF!+#REF!+#REF!+#REF!)/5+AA30-AB30</f>
        <v>#REF!</v>
      </c>
      <c r="AD30" s="14"/>
    </row>
    <row r="31" spans="2:30" x14ac:dyDescent="0.25">
      <c r="B31" s="14"/>
      <c r="C31" s="24"/>
      <c r="D31" s="2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65"/>
      <c r="Y31" s="24"/>
      <c r="Z31" s="65"/>
      <c r="AA31" s="14"/>
      <c r="AB31" s="14"/>
      <c r="AC31" s="59" t="e">
        <f>(C31+D31+E31+#REF!+#REF!)/5+F31+G31+H31+I31+J31+K31+L31+M31+N31+O31+P31+Q31+R31+S31+T31+U31+V31+W31+(X31+#REF!+#REF!+#REF!+#REF!)/5+(Y31+#REF!+#REF!+#REF!+#REF!)/5+(Z31+#REF!+#REF!+#REF!+#REF!)/5+AA31-AB31</f>
        <v>#REF!</v>
      </c>
      <c r="AD31" s="14"/>
    </row>
    <row r="32" spans="2:30" x14ac:dyDescent="0.25">
      <c r="B32" s="14"/>
      <c r="C32" s="24"/>
      <c r="D32" s="2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65"/>
      <c r="Y32" s="24"/>
      <c r="Z32" s="65"/>
      <c r="AA32" s="14"/>
      <c r="AB32" s="14"/>
      <c r="AC32" s="59" t="e">
        <f>(C32+D32+E32+#REF!+#REF!)/5+F32+G32+H32+I32+J32+K32+L32+M32+N32+O32+P32+Q32+R32+S32+T32+U32+V32+W32+(X32+#REF!+#REF!+#REF!+#REF!)/5+(Y32+#REF!+#REF!+#REF!+#REF!)/5+(Z32+#REF!+#REF!+#REF!+#REF!)/5+AA32-AB32</f>
        <v>#REF!</v>
      </c>
      <c r="AD32" s="14"/>
    </row>
    <row r="33" spans="2:30" x14ac:dyDescent="0.25">
      <c r="B33" s="14"/>
      <c r="C33" s="24"/>
      <c r="D33" s="2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65"/>
      <c r="Y33" s="24"/>
      <c r="Z33" s="65"/>
      <c r="AA33" s="14"/>
      <c r="AB33" s="14"/>
      <c r="AC33" s="59" t="e">
        <f>(C33+D33+E33+#REF!+#REF!)/5+F33+G33+H33+I33+J33+K33+L33+M33+N33+O33+P33+Q33+R33+S33+T33+U33+V33+W33+(X33+#REF!+#REF!+#REF!+#REF!)/5+(Y33+#REF!+#REF!+#REF!+#REF!)/5+(Z33+#REF!+#REF!+#REF!+#REF!)/5+AA33-AB33</f>
        <v>#REF!</v>
      </c>
      <c r="AD33" s="14"/>
    </row>
    <row r="34" spans="2:30" x14ac:dyDescent="0.25">
      <c r="B34" s="14"/>
      <c r="C34" s="24"/>
      <c r="D34" s="2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65"/>
      <c r="Y34" s="24"/>
      <c r="Z34" s="65"/>
      <c r="AA34" s="14"/>
      <c r="AB34" s="14"/>
      <c r="AC34" s="59" t="e">
        <f>(C34+D34+E34+#REF!+#REF!)/5+F34+G34+H34+I34+J34+K34+L34+M34+N34+O34+P34+Q34+R34+S34+T34+U34+V34+W34+(X34+#REF!+#REF!+#REF!+#REF!)/5+(Y34+#REF!+#REF!+#REF!+#REF!)/5+(Z34+#REF!+#REF!+#REF!+#REF!)/5+AA34-AB34</f>
        <v>#REF!</v>
      </c>
      <c r="AD34" s="14"/>
    </row>
    <row r="35" spans="2:30" x14ac:dyDescent="0.25">
      <c r="B35" s="14"/>
      <c r="C35" s="24"/>
      <c r="D35" s="2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65"/>
      <c r="Y35" s="24"/>
      <c r="Z35" s="65"/>
      <c r="AA35" s="14"/>
      <c r="AB35" s="14"/>
      <c r="AC35" s="59" t="e">
        <f>(C35+D35+E35+#REF!+#REF!)/5+F35+G35+H35+I35+J35+K35+L35+M35+N35+O35+P35+Q35+R35+S35+T35+U35+V35+W35+(X35+#REF!+#REF!+#REF!+#REF!)/5+(Y35+#REF!+#REF!+#REF!+#REF!)/5+(Z35+#REF!+#REF!+#REF!+#REF!)/5+AA35-AB35</f>
        <v>#REF!</v>
      </c>
      <c r="AD35" s="14"/>
    </row>
    <row r="36" spans="2:30" x14ac:dyDescent="0.25">
      <c r="AC36" s="59" t="e">
        <f>(C36+D36+E36+#REF!+#REF!)/5+F36+G36+H36+I36+J36+K36+L36+M36+N36+O36+P36+Q36+R36+S36+T36+U36+V36+W36+(X36+#REF!+#REF!+#REF!+#REF!)/5+(Y36+#REF!+#REF!+#REF!+#REF!)/5+(Z36+#REF!+#REF!+#REF!+#REF!)/5+AA36-AB36</f>
        <v>#REF!</v>
      </c>
    </row>
    <row r="37" spans="2:30" x14ac:dyDescent="0.25">
      <c r="AC37" s="59" t="e">
        <f>(C37+D37+E37+#REF!+#REF!)/5+F37+G37+H37+I37+J37+K37+L37+M37+N37+O37+P37+Q37+R37+S37+T37+U37+V37+W37+(X37+#REF!+#REF!+#REF!+#REF!)/5+(Y37+#REF!+#REF!+#REF!+#REF!)/5+(Z37+#REF!+#REF!+#REF!+#REF!)/5+AA37-AB37</f>
        <v>#REF!</v>
      </c>
    </row>
    <row r="39" spans="2:30" x14ac:dyDescent="0.25">
      <c r="AA39" t="s">
        <v>100</v>
      </c>
    </row>
    <row r="41" spans="2:30" x14ac:dyDescent="0.25">
      <c r="AA41" t="s">
        <v>101</v>
      </c>
    </row>
  </sheetData>
  <mergeCells count="5">
    <mergeCell ref="C5:E5"/>
    <mergeCell ref="I5:K5"/>
    <mergeCell ref="M5:O5"/>
    <mergeCell ref="S5:T5"/>
    <mergeCell ref="U5:W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topLeftCell="E1" workbookViewId="0">
      <selection activeCell="P19" sqref="P19"/>
    </sheetView>
  </sheetViews>
  <sheetFormatPr defaultRowHeight="15" x14ac:dyDescent="0.25"/>
  <cols>
    <col min="2" max="12" width="11.42578125" customWidth="1"/>
  </cols>
  <sheetData>
    <row r="2" spans="2:24" ht="18" x14ac:dyDescent="0.25">
      <c r="C2" s="20" t="s">
        <v>102</v>
      </c>
    </row>
    <row r="3" spans="2:24" x14ac:dyDescent="0.25">
      <c r="B3" t="s">
        <v>49</v>
      </c>
    </row>
    <row r="4" spans="2:24" ht="28.15" customHeight="1" x14ac:dyDescent="0.25">
      <c r="B4" s="14" t="s">
        <v>1</v>
      </c>
      <c r="C4" s="14" t="s">
        <v>2</v>
      </c>
      <c r="D4" s="14" t="s">
        <v>44</v>
      </c>
      <c r="E4" s="14" t="s">
        <v>103</v>
      </c>
      <c r="F4" s="14" t="s">
        <v>104</v>
      </c>
      <c r="G4" s="14" t="s">
        <v>50</v>
      </c>
      <c r="H4" s="14" t="s">
        <v>24</v>
      </c>
      <c r="I4" s="14" t="s">
        <v>105</v>
      </c>
      <c r="J4" s="14" t="s">
        <v>25</v>
      </c>
      <c r="K4" s="14" t="s">
        <v>26</v>
      </c>
      <c r="L4" s="14"/>
    </row>
    <row r="5" spans="2:24" x14ac:dyDescent="0.25">
      <c r="B5" s="14"/>
      <c r="C5" s="14">
        <v>10</v>
      </c>
      <c r="D5" s="14">
        <v>20</v>
      </c>
      <c r="E5" s="14">
        <v>20</v>
      </c>
      <c r="F5" s="14">
        <v>20</v>
      </c>
      <c r="G5" s="14">
        <v>10</v>
      </c>
      <c r="H5" s="14">
        <v>10</v>
      </c>
      <c r="I5" s="14">
        <v>20</v>
      </c>
      <c r="J5" s="14">
        <v>5</v>
      </c>
      <c r="K5" s="14">
        <v>110</v>
      </c>
      <c r="L5" s="14"/>
      <c r="Q5" s="7" t="s">
        <v>1</v>
      </c>
      <c r="R5" s="7" t="s">
        <v>177</v>
      </c>
      <c r="S5" s="7"/>
      <c r="T5" s="7"/>
      <c r="U5" s="7" t="s">
        <v>26</v>
      </c>
      <c r="V5" s="7" t="s">
        <v>178</v>
      </c>
    </row>
    <row r="6" spans="2:24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R6" s="7"/>
      <c r="S6" s="7"/>
      <c r="T6" s="7"/>
      <c r="U6" s="7"/>
      <c r="V6" s="7"/>
    </row>
    <row r="7" spans="2:24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O7" s="38"/>
      <c r="P7" s="38"/>
      <c r="Q7" s="53"/>
      <c r="R7" s="108" t="s">
        <v>190</v>
      </c>
      <c r="S7" s="108" t="s">
        <v>191</v>
      </c>
      <c r="T7" s="108" t="s">
        <v>192</v>
      </c>
      <c r="U7" s="53"/>
      <c r="V7" s="53"/>
      <c r="W7" s="38"/>
      <c r="X7" s="38"/>
    </row>
    <row r="8" spans="2:24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O8" s="38"/>
      <c r="P8" s="38" t="s">
        <v>175</v>
      </c>
      <c r="Q8" s="53"/>
      <c r="R8" s="53"/>
      <c r="S8" s="53"/>
      <c r="T8" s="53"/>
      <c r="U8" s="53">
        <f>(R8+S8+T8)/3</f>
        <v>0</v>
      </c>
      <c r="V8" s="53"/>
      <c r="W8" s="38"/>
      <c r="X8" s="38"/>
    </row>
    <row r="9" spans="2:24" x14ac:dyDescent="0.25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O9" s="38"/>
      <c r="P9" s="38"/>
      <c r="Q9" s="53"/>
      <c r="R9" s="53"/>
      <c r="S9" s="53"/>
      <c r="T9" s="53"/>
      <c r="U9" s="53">
        <f>(R9+S9+T9)/3</f>
        <v>0</v>
      </c>
      <c r="V9" s="53"/>
      <c r="W9" s="38"/>
      <c r="X9" s="38"/>
    </row>
    <row r="10" spans="2:24" s="46" customFormat="1" x14ac:dyDescent="0.2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Q10" s="48"/>
      <c r="R10" s="48"/>
      <c r="S10" s="48"/>
      <c r="T10" s="48"/>
      <c r="U10" s="48">
        <f t="shared" ref="U10:U29" si="0">(R10+S10+T10)/3</f>
        <v>0</v>
      </c>
      <c r="V10" s="48"/>
    </row>
    <row r="11" spans="2:24" s="46" customForma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Q11" s="48"/>
      <c r="R11" s="48"/>
      <c r="S11" s="48"/>
      <c r="T11" s="48"/>
      <c r="U11" s="48">
        <f t="shared" si="0"/>
        <v>0</v>
      </c>
      <c r="V11" s="48"/>
    </row>
    <row r="12" spans="2:24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O12" s="38"/>
      <c r="P12" s="38" t="s">
        <v>174</v>
      </c>
      <c r="Q12" s="53">
        <v>19</v>
      </c>
      <c r="R12" s="53">
        <v>29</v>
      </c>
      <c r="S12" s="53">
        <v>29</v>
      </c>
      <c r="T12" s="53">
        <v>29</v>
      </c>
      <c r="U12" s="53">
        <f t="shared" si="0"/>
        <v>29</v>
      </c>
      <c r="V12" s="53">
        <v>2</v>
      </c>
      <c r="W12" s="38"/>
      <c r="X12" s="38"/>
    </row>
    <row r="13" spans="2:24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O13" s="38"/>
      <c r="P13" s="38"/>
      <c r="Q13" s="53"/>
      <c r="R13" s="53"/>
      <c r="S13" s="53"/>
      <c r="T13" s="53"/>
      <c r="U13" s="53">
        <f t="shared" si="0"/>
        <v>0</v>
      </c>
      <c r="V13" s="53"/>
      <c r="W13" s="38"/>
      <c r="X13" s="38"/>
    </row>
    <row r="14" spans="2:24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O14" s="38"/>
      <c r="P14" s="38"/>
      <c r="Q14" s="53"/>
      <c r="R14" s="53"/>
      <c r="S14" s="53"/>
      <c r="T14" s="53"/>
      <c r="U14" s="53">
        <f t="shared" si="0"/>
        <v>0</v>
      </c>
      <c r="V14" s="53"/>
      <c r="W14" s="38"/>
      <c r="X14" s="38"/>
    </row>
    <row r="15" spans="2:24" s="46" customForma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P15" s="46" t="s">
        <v>176</v>
      </c>
      <c r="Q15" s="48"/>
      <c r="R15" s="48"/>
      <c r="S15" s="48"/>
      <c r="T15" s="48"/>
      <c r="U15" s="48">
        <f t="shared" si="0"/>
        <v>0</v>
      </c>
      <c r="V15" s="48"/>
    </row>
    <row r="16" spans="2:24" s="46" customForma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Q16" s="48"/>
      <c r="R16" s="48"/>
      <c r="S16" s="48"/>
      <c r="T16" s="48"/>
      <c r="U16" s="48">
        <f t="shared" si="0"/>
        <v>0</v>
      </c>
      <c r="V16" s="48"/>
    </row>
    <row r="17" spans="2:24" s="46" customForma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Q17" s="48"/>
      <c r="R17" s="48"/>
      <c r="S17" s="48"/>
      <c r="T17" s="48"/>
      <c r="U17" s="48">
        <f t="shared" si="0"/>
        <v>0</v>
      </c>
      <c r="V17" s="48"/>
    </row>
    <row r="18" spans="2:24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38"/>
      <c r="P18" s="38"/>
      <c r="Q18" s="53"/>
      <c r="R18" s="53"/>
      <c r="S18" s="53"/>
      <c r="T18" s="53"/>
      <c r="U18" s="53">
        <f t="shared" si="0"/>
        <v>0</v>
      </c>
      <c r="V18" s="53"/>
      <c r="W18" s="38"/>
      <c r="X18" s="38"/>
    </row>
    <row r="19" spans="2:24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O19" s="38"/>
      <c r="Q19" s="53"/>
      <c r="R19" s="53"/>
      <c r="S19" s="53"/>
      <c r="T19" s="53"/>
      <c r="U19" s="53">
        <f t="shared" si="0"/>
        <v>0</v>
      </c>
      <c r="V19" s="53"/>
      <c r="W19" s="38"/>
      <c r="X19" s="38"/>
    </row>
    <row r="20" spans="2:24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O20" s="38"/>
      <c r="P20" s="38"/>
      <c r="Q20" s="53"/>
      <c r="R20" s="53"/>
      <c r="S20" s="53"/>
      <c r="T20" s="53"/>
      <c r="U20" s="53">
        <f t="shared" si="0"/>
        <v>0</v>
      </c>
      <c r="V20" s="53"/>
      <c r="W20" s="38"/>
      <c r="X20" s="38"/>
    </row>
    <row r="21" spans="2:24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O21" s="38"/>
      <c r="P21" s="38"/>
      <c r="Q21" s="53"/>
      <c r="R21" s="53"/>
      <c r="S21" s="53"/>
      <c r="T21" s="53"/>
      <c r="U21" s="53">
        <f t="shared" si="0"/>
        <v>0</v>
      </c>
      <c r="V21" s="53"/>
      <c r="W21" s="38"/>
      <c r="X21" s="38"/>
    </row>
    <row r="22" spans="2:24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O22" s="38"/>
      <c r="P22" s="38"/>
      <c r="Q22" s="53"/>
      <c r="R22" s="53"/>
      <c r="S22" s="53"/>
      <c r="T22" s="53"/>
      <c r="U22" s="53">
        <f t="shared" si="0"/>
        <v>0</v>
      </c>
      <c r="V22" s="53"/>
      <c r="W22" s="38"/>
      <c r="X22" s="38"/>
    </row>
    <row r="23" spans="2:24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O23" s="38"/>
      <c r="P23" s="38"/>
      <c r="Q23" s="38"/>
      <c r="R23" s="53"/>
      <c r="S23" s="53"/>
      <c r="T23" s="53"/>
      <c r="U23" s="53"/>
      <c r="V23" s="53"/>
      <c r="W23" s="38"/>
      <c r="X23" s="38"/>
    </row>
    <row r="24" spans="2:24" x14ac:dyDescent="0.25">
      <c r="O24" s="38"/>
      <c r="Q24" s="56"/>
      <c r="R24" s="53"/>
      <c r="S24" s="53"/>
      <c r="T24" s="53"/>
      <c r="U24" s="53">
        <f t="shared" si="0"/>
        <v>0</v>
      </c>
      <c r="V24" s="53"/>
      <c r="W24" s="38"/>
      <c r="X24" s="38"/>
    </row>
    <row r="25" spans="2:24" x14ac:dyDescent="0.25">
      <c r="O25" s="38"/>
      <c r="P25" s="38"/>
      <c r="Q25" s="56"/>
      <c r="R25" s="53"/>
      <c r="S25" s="53"/>
      <c r="T25" s="53"/>
      <c r="U25" s="53">
        <f t="shared" si="0"/>
        <v>0</v>
      </c>
      <c r="V25" s="53"/>
      <c r="W25" s="38"/>
      <c r="X25" s="38"/>
    </row>
    <row r="26" spans="2:24" x14ac:dyDescent="0.25">
      <c r="O26" s="38"/>
      <c r="P26" s="38"/>
      <c r="Q26" s="56"/>
      <c r="R26" s="53"/>
      <c r="S26" s="53"/>
      <c r="T26" s="53"/>
      <c r="U26" s="53">
        <f t="shared" si="0"/>
        <v>0</v>
      </c>
      <c r="V26" s="53"/>
      <c r="W26" s="38"/>
      <c r="X26" s="38"/>
    </row>
    <row r="27" spans="2:24" x14ac:dyDescent="0.25">
      <c r="J27" t="s">
        <v>100</v>
      </c>
      <c r="O27" s="38"/>
      <c r="P27" s="38"/>
      <c r="Q27" s="56"/>
      <c r="R27" s="53"/>
      <c r="S27" s="53"/>
      <c r="T27" s="53"/>
      <c r="U27" s="53">
        <f t="shared" si="0"/>
        <v>0</v>
      </c>
      <c r="V27" s="53"/>
      <c r="W27" s="38"/>
      <c r="X27" s="38"/>
    </row>
    <row r="28" spans="2:24" x14ac:dyDescent="0.25">
      <c r="O28" s="38"/>
      <c r="P28" s="38"/>
      <c r="Q28" s="56"/>
      <c r="R28" s="53"/>
      <c r="S28" s="53"/>
      <c r="T28" s="53"/>
      <c r="U28" s="53">
        <f t="shared" si="0"/>
        <v>0</v>
      </c>
      <c r="V28" s="53"/>
      <c r="W28" s="38"/>
      <c r="X28" s="38"/>
    </row>
    <row r="29" spans="2:24" x14ac:dyDescent="0.25">
      <c r="J29" t="s">
        <v>101</v>
      </c>
      <c r="O29" s="38"/>
      <c r="P29" s="38"/>
      <c r="Q29" s="56"/>
      <c r="R29" s="53"/>
      <c r="S29" s="53"/>
      <c r="T29" s="53"/>
      <c r="U29" s="53">
        <f t="shared" si="0"/>
        <v>0</v>
      </c>
      <c r="V29" s="53"/>
      <c r="W29" s="38"/>
      <c r="X29" s="38"/>
    </row>
    <row r="30" spans="2:24" x14ac:dyDescent="0.25"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2:24" x14ac:dyDescent="0.25"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2:24" x14ac:dyDescent="0.25"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5:24" x14ac:dyDescent="0.25"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5:24" x14ac:dyDescent="0.25"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5:24" x14ac:dyDescent="0.25"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5:24" x14ac:dyDescent="0.25"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5:24" x14ac:dyDescent="0.25"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5:24" x14ac:dyDescent="0.25"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5:24" x14ac:dyDescent="0.25"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5:24" x14ac:dyDescent="0.25"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5:24" x14ac:dyDescent="0.25"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5:24" x14ac:dyDescent="0.25"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5:24" x14ac:dyDescent="0.25">
      <c r="O43" s="38"/>
      <c r="P43" s="38"/>
      <c r="Q43" s="38"/>
      <c r="R43" s="38"/>
      <c r="S43" s="38"/>
      <c r="T43" s="38"/>
      <c r="U43" s="38"/>
      <c r="V43" s="38"/>
      <c r="W43" s="38"/>
      <c r="X43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32"/>
  <sheetViews>
    <sheetView zoomScale="84" zoomScaleNormal="84" workbookViewId="0">
      <selection activeCell="E11" sqref="E11"/>
    </sheetView>
  </sheetViews>
  <sheetFormatPr defaultRowHeight="15" x14ac:dyDescent="0.25"/>
  <cols>
    <col min="1" max="1" width="6.7109375" customWidth="1"/>
    <col min="2" max="7" width="3.85546875" customWidth="1"/>
    <col min="8" max="12" width="3.85546875" style="41" customWidth="1"/>
    <col min="13" max="17" width="3.85546875" customWidth="1"/>
    <col min="18" max="22" width="3.85546875" style="41" customWidth="1"/>
    <col min="23" max="27" width="3.85546875" customWidth="1"/>
    <col min="28" max="32" width="3.85546875" style="41" customWidth="1"/>
    <col min="33" max="37" width="3.85546875" customWidth="1"/>
    <col min="38" max="42" width="3.85546875" style="41" customWidth="1"/>
    <col min="43" max="47" width="3.85546875" customWidth="1"/>
    <col min="48" max="52" width="3.85546875" style="41" customWidth="1"/>
    <col min="53" max="57" width="3.85546875" customWidth="1"/>
    <col min="58" max="58" width="3.85546875" style="41" customWidth="1"/>
    <col min="59" max="61" width="3.85546875" customWidth="1"/>
  </cols>
  <sheetData>
    <row r="2" spans="1:60" ht="18" x14ac:dyDescent="0.25">
      <c r="G2" s="20" t="s">
        <v>106</v>
      </c>
      <c r="H2" s="106"/>
      <c r="I2" s="106"/>
      <c r="J2" s="106"/>
      <c r="K2" s="106"/>
    </row>
    <row r="4" spans="1:60" ht="45" x14ac:dyDescent="0.25">
      <c r="B4" s="14" t="s">
        <v>1</v>
      </c>
      <c r="C4" s="129" t="s">
        <v>2</v>
      </c>
      <c r="D4" s="130"/>
      <c r="E4" s="130"/>
      <c r="F4" s="130"/>
      <c r="G4" s="133"/>
      <c r="H4" s="134" t="s">
        <v>89</v>
      </c>
      <c r="I4" s="135"/>
      <c r="J4" s="135"/>
      <c r="K4" s="135"/>
      <c r="L4" s="136"/>
      <c r="M4" s="129" t="s">
        <v>4</v>
      </c>
      <c r="N4" s="130"/>
      <c r="O4" s="130"/>
      <c r="P4" s="130"/>
      <c r="Q4" s="133"/>
      <c r="R4" s="134" t="s">
        <v>107</v>
      </c>
      <c r="S4" s="135"/>
      <c r="T4" s="135"/>
      <c r="U4" s="135"/>
      <c r="V4" s="136"/>
      <c r="W4" s="129" t="s">
        <v>108</v>
      </c>
      <c r="X4" s="130"/>
      <c r="Y4" s="130"/>
      <c r="Z4" s="130"/>
      <c r="AA4" s="133"/>
      <c r="AB4" s="134" t="s">
        <v>109</v>
      </c>
      <c r="AC4" s="135"/>
      <c r="AD4" s="135"/>
      <c r="AE4" s="135"/>
      <c r="AF4" s="136"/>
      <c r="AG4" s="129" t="s">
        <v>110</v>
      </c>
      <c r="AH4" s="130"/>
      <c r="AI4" s="130"/>
      <c r="AJ4" s="130"/>
      <c r="AK4" s="133"/>
      <c r="AL4" s="134" t="s">
        <v>111</v>
      </c>
      <c r="AM4" s="135"/>
      <c r="AN4" s="135"/>
      <c r="AO4" s="135"/>
      <c r="AP4" s="136"/>
      <c r="AQ4" s="129" t="s">
        <v>112</v>
      </c>
      <c r="AR4" s="130"/>
      <c r="AS4" s="130"/>
      <c r="AT4" s="130"/>
      <c r="AU4" s="133"/>
      <c r="AV4" s="134" t="s">
        <v>10</v>
      </c>
      <c r="AW4" s="135"/>
      <c r="AX4" s="135"/>
      <c r="AY4" s="135"/>
      <c r="AZ4" s="136"/>
      <c r="BA4" s="129" t="s">
        <v>113</v>
      </c>
      <c r="BB4" s="130"/>
      <c r="BC4" s="130"/>
      <c r="BD4" s="130"/>
      <c r="BE4" s="133"/>
      <c r="BF4" s="42" t="s">
        <v>25</v>
      </c>
      <c r="BG4" s="14" t="s">
        <v>26</v>
      </c>
      <c r="BH4" s="14"/>
    </row>
    <row r="5" spans="1:60" x14ac:dyDescent="0.25">
      <c r="B5" s="14"/>
      <c r="C5" s="129">
        <v>10</v>
      </c>
      <c r="D5" s="130"/>
      <c r="E5" s="130"/>
      <c r="F5" s="130"/>
      <c r="G5" s="133"/>
      <c r="H5" s="107"/>
      <c r="I5" s="107"/>
      <c r="J5" s="107"/>
      <c r="K5" s="107"/>
      <c r="L5" s="42">
        <v>5</v>
      </c>
      <c r="M5" s="62"/>
      <c r="N5" s="62"/>
      <c r="O5" s="62"/>
      <c r="P5" s="62"/>
      <c r="Q5" s="14">
        <v>10</v>
      </c>
      <c r="R5" s="42"/>
      <c r="S5" s="42"/>
      <c r="T5" s="42"/>
      <c r="U5" s="42"/>
      <c r="V5" s="42">
        <v>5</v>
      </c>
      <c r="W5" s="62"/>
      <c r="X5" s="62"/>
      <c r="Y5" s="62"/>
      <c r="Z5" s="62"/>
      <c r="AA5" s="14">
        <v>10</v>
      </c>
      <c r="AB5" s="42"/>
      <c r="AC5" s="42"/>
      <c r="AD5" s="42"/>
      <c r="AE5" s="42"/>
      <c r="AF5" s="42">
        <v>10</v>
      </c>
      <c r="AG5" s="62"/>
      <c r="AH5" s="62"/>
      <c r="AI5" s="62"/>
      <c r="AJ5" s="62"/>
      <c r="AK5" s="14">
        <v>15</v>
      </c>
      <c r="AL5" s="42"/>
      <c r="AM5" s="42"/>
      <c r="AN5" s="42"/>
      <c r="AO5" s="42"/>
      <c r="AP5" s="42">
        <v>5</v>
      </c>
      <c r="AQ5" s="62"/>
      <c r="AR5" s="62"/>
      <c r="AS5" s="62"/>
      <c r="AT5" s="62"/>
      <c r="AU5" s="14">
        <v>5</v>
      </c>
      <c r="AV5" s="42"/>
      <c r="AW5" s="42"/>
      <c r="AX5" s="42"/>
      <c r="AY5" s="42"/>
      <c r="AZ5" s="42">
        <v>5</v>
      </c>
      <c r="BA5" s="62"/>
      <c r="BB5" s="62"/>
      <c r="BC5" s="62"/>
      <c r="BD5" s="62"/>
      <c r="BE5" s="14">
        <v>15</v>
      </c>
      <c r="BF5" s="42"/>
      <c r="BG5" s="14">
        <v>145</v>
      </c>
      <c r="BH5" s="14"/>
    </row>
    <row r="6" spans="1:60" ht="38.25" x14ac:dyDescent="0.25">
      <c r="B6" s="24"/>
      <c r="C6" s="108" t="s">
        <v>190</v>
      </c>
      <c r="D6" s="108" t="s">
        <v>191</v>
      </c>
      <c r="E6" s="108" t="s">
        <v>192</v>
      </c>
      <c r="F6" s="108" t="s">
        <v>195</v>
      </c>
      <c r="G6" s="108" t="s">
        <v>196</v>
      </c>
      <c r="H6" s="108" t="s">
        <v>190</v>
      </c>
      <c r="I6" s="108" t="s">
        <v>191</v>
      </c>
      <c r="J6" s="108" t="s">
        <v>192</v>
      </c>
      <c r="K6" s="108" t="s">
        <v>195</v>
      </c>
      <c r="L6" s="108" t="s">
        <v>196</v>
      </c>
      <c r="M6" s="108" t="s">
        <v>190</v>
      </c>
      <c r="N6" s="108" t="s">
        <v>191</v>
      </c>
      <c r="O6" s="108" t="s">
        <v>192</v>
      </c>
      <c r="P6" s="108" t="s">
        <v>195</v>
      </c>
      <c r="Q6" s="108" t="s">
        <v>196</v>
      </c>
      <c r="R6" s="108" t="s">
        <v>190</v>
      </c>
      <c r="S6" s="108" t="s">
        <v>191</v>
      </c>
      <c r="T6" s="108" t="s">
        <v>192</v>
      </c>
      <c r="U6" s="108" t="s">
        <v>195</v>
      </c>
      <c r="V6" s="108" t="s">
        <v>196</v>
      </c>
      <c r="W6" s="108" t="s">
        <v>190</v>
      </c>
      <c r="X6" s="108" t="s">
        <v>191</v>
      </c>
      <c r="Y6" s="108" t="s">
        <v>192</v>
      </c>
      <c r="Z6" s="108" t="s">
        <v>195</v>
      </c>
      <c r="AA6" s="108" t="s">
        <v>196</v>
      </c>
      <c r="AB6" s="108" t="s">
        <v>190</v>
      </c>
      <c r="AC6" s="108" t="s">
        <v>191</v>
      </c>
      <c r="AD6" s="108" t="s">
        <v>192</v>
      </c>
      <c r="AE6" s="108" t="s">
        <v>195</v>
      </c>
      <c r="AF6" s="108" t="s">
        <v>196</v>
      </c>
      <c r="AG6" s="108" t="s">
        <v>190</v>
      </c>
      <c r="AH6" s="108" t="s">
        <v>191</v>
      </c>
      <c r="AI6" s="108" t="s">
        <v>192</v>
      </c>
      <c r="AJ6" s="108" t="s">
        <v>195</v>
      </c>
      <c r="AK6" s="108" t="s">
        <v>196</v>
      </c>
      <c r="AL6" s="108" t="s">
        <v>190</v>
      </c>
      <c r="AM6" s="108" t="s">
        <v>191</v>
      </c>
      <c r="AN6" s="108" t="s">
        <v>192</v>
      </c>
      <c r="AO6" s="108" t="s">
        <v>195</v>
      </c>
      <c r="AP6" s="108" t="s">
        <v>196</v>
      </c>
      <c r="AQ6" s="108" t="s">
        <v>190</v>
      </c>
      <c r="AR6" s="108" t="s">
        <v>191</v>
      </c>
      <c r="AS6" s="108" t="s">
        <v>192</v>
      </c>
      <c r="AT6" s="108" t="s">
        <v>195</v>
      </c>
      <c r="AU6" s="108" t="s">
        <v>196</v>
      </c>
      <c r="AV6" s="108" t="s">
        <v>190</v>
      </c>
      <c r="AW6" s="108" t="s">
        <v>191</v>
      </c>
      <c r="AX6" s="108" t="s">
        <v>192</v>
      </c>
      <c r="AY6" s="108" t="s">
        <v>195</v>
      </c>
      <c r="AZ6" s="108" t="s">
        <v>196</v>
      </c>
      <c r="BA6" s="108" t="s">
        <v>190</v>
      </c>
      <c r="BB6" s="108" t="s">
        <v>191</v>
      </c>
      <c r="BC6" s="108" t="s">
        <v>192</v>
      </c>
      <c r="BD6" s="108" t="s">
        <v>195</v>
      </c>
      <c r="BE6" s="108" t="s">
        <v>196</v>
      </c>
      <c r="BF6" s="42"/>
      <c r="BG6" s="24"/>
      <c r="BH6" s="24"/>
    </row>
    <row r="7" spans="1:60" s="46" customFormat="1" x14ac:dyDescent="0.25">
      <c r="A7" s="46" t="s">
        <v>189</v>
      </c>
      <c r="B7" s="47"/>
      <c r="C7" s="47"/>
      <c r="D7" s="47"/>
      <c r="E7" s="47"/>
      <c r="F7" s="47"/>
      <c r="G7" s="47"/>
      <c r="H7" s="42"/>
      <c r="I7" s="42"/>
      <c r="J7" s="42"/>
      <c r="K7" s="42"/>
      <c r="L7" s="42"/>
      <c r="M7" s="47"/>
      <c r="N7" s="47"/>
      <c r="O7" s="47"/>
      <c r="P7" s="47"/>
      <c r="Q7" s="47"/>
      <c r="R7" s="42"/>
      <c r="S7" s="42"/>
      <c r="T7" s="42"/>
      <c r="U7" s="42"/>
      <c r="V7" s="42"/>
      <c r="W7" s="47"/>
      <c r="X7" s="47"/>
      <c r="Y7" s="47"/>
      <c r="Z7" s="47"/>
      <c r="AA7" s="47"/>
      <c r="AB7" s="42"/>
      <c r="AC7" s="42"/>
      <c r="AD7" s="42"/>
      <c r="AE7" s="42"/>
      <c r="AF7" s="42"/>
      <c r="AG7" s="47"/>
      <c r="AH7" s="47"/>
      <c r="AI7" s="47"/>
      <c r="AJ7" s="47"/>
      <c r="AK7" s="47"/>
      <c r="AL7" s="42"/>
      <c r="AM7" s="42"/>
      <c r="AN7" s="42"/>
      <c r="AO7" s="42"/>
      <c r="AP7" s="42"/>
      <c r="AQ7" s="47"/>
      <c r="AR7" s="47"/>
      <c r="AS7" s="47"/>
      <c r="AT7" s="47"/>
      <c r="AU7" s="47"/>
      <c r="AV7" s="42"/>
      <c r="AW7" s="42"/>
      <c r="AX7" s="42"/>
      <c r="AY7" s="42"/>
      <c r="AZ7" s="42"/>
      <c r="BA7" s="47"/>
      <c r="BB7" s="47"/>
      <c r="BC7" s="47"/>
      <c r="BD7" s="47"/>
      <c r="BE7" s="47"/>
      <c r="BF7" s="42"/>
      <c r="BG7" s="47">
        <f>(C7+D7+G7+E7+F7)/5+(L7+H7+I7+J7+K7)/5+(Q7+M7+N7+O7+P7)/5+(V7+R7+S7+T7+U7)/5+(AA7+W7+X7+Y7+Z7)/5+(AF7+AB7+AC7+AD7+AE7)/5+(AK7+AG7+AH7+AI7+AJ7)/5+(AP7+AL7+AM7+AN7+AO7)/5+(AU7+AQ7+AR7+AS7+AT7)/5+(AZ7+AV7+AW7+AX7+AY7)/5+(BE7+BA7+BB7+BC7+BD7)/5-BF7</f>
        <v>0</v>
      </c>
      <c r="BH7" s="47"/>
    </row>
    <row r="8" spans="1:60" s="46" customFormat="1" x14ac:dyDescent="0.25">
      <c r="B8" s="47"/>
      <c r="C8" s="47"/>
      <c r="D8" s="47"/>
      <c r="E8" s="47"/>
      <c r="F8" s="47"/>
      <c r="G8" s="47"/>
      <c r="H8" s="42"/>
      <c r="I8" s="42"/>
      <c r="J8" s="42"/>
      <c r="K8" s="42"/>
      <c r="L8" s="42"/>
      <c r="M8" s="47"/>
      <c r="N8" s="47"/>
      <c r="O8" s="47"/>
      <c r="P8" s="47"/>
      <c r="Q8" s="47"/>
      <c r="R8" s="42"/>
      <c r="S8" s="42"/>
      <c r="T8" s="42"/>
      <c r="U8" s="42"/>
      <c r="V8" s="42"/>
      <c r="W8" s="47"/>
      <c r="X8" s="47"/>
      <c r="Y8" s="47"/>
      <c r="Z8" s="47"/>
      <c r="AA8" s="47"/>
      <c r="AB8" s="42"/>
      <c r="AC8" s="42"/>
      <c r="AD8" s="42"/>
      <c r="AE8" s="42"/>
      <c r="AF8" s="42"/>
      <c r="AG8" s="47"/>
      <c r="AH8" s="47"/>
      <c r="AI8" s="47"/>
      <c r="AJ8" s="47"/>
      <c r="AK8" s="47"/>
      <c r="AL8" s="42"/>
      <c r="AM8" s="42"/>
      <c r="AN8" s="42"/>
      <c r="AO8" s="42"/>
      <c r="AP8" s="42"/>
      <c r="AQ8" s="47"/>
      <c r="AR8" s="47"/>
      <c r="AS8" s="47"/>
      <c r="AT8" s="47"/>
      <c r="AU8" s="47"/>
      <c r="AV8" s="42"/>
      <c r="AW8" s="42"/>
      <c r="AX8" s="42"/>
      <c r="AY8" s="42"/>
      <c r="AZ8" s="42"/>
      <c r="BA8" s="47"/>
      <c r="BB8" s="47"/>
      <c r="BC8" s="47"/>
      <c r="BD8" s="47"/>
      <c r="BE8" s="47"/>
      <c r="BF8" s="42"/>
      <c r="BG8" s="47">
        <f t="shared" ref="BG8:BG23" si="0">(C8+D8+G8+E8+F8)/5+(L8+H8+I8+J8+K8)/5+(Q8+M8+N8+O8+P8)/5+(V8+R8+S8+T8+U8)/5+(AA8+W8+X8+Y8+Z8)/5+(AF8+AB8+AC8+AD8+AE8)/5+(AK8+AG8+AH8+AI8+AJ8)/5+(AP8+AL8+AM8+AN8+AO8)/5+(AU8+AQ8+AR8+AS8+AT8)/5+(AZ8+AV8+AW8+AX8+AY8)/5+(BE8+BA8+BB8+BC8+BD8)/5-BF8</f>
        <v>0</v>
      </c>
      <c r="BH8" s="47"/>
    </row>
    <row r="9" spans="1:60" s="46" customFormat="1" x14ac:dyDescent="0.25">
      <c r="B9" s="47"/>
      <c r="C9" s="47"/>
      <c r="D9" s="47"/>
      <c r="E9" s="47"/>
      <c r="F9" s="47"/>
      <c r="G9" s="47"/>
      <c r="H9" s="42"/>
      <c r="I9" s="42"/>
      <c r="J9" s="42"/>
      <c r="K9" s="42"/>
      <c r="L9" s="42"/>
      <c r="M9" s="47"/>
      <c r="N9" s="47"/>
      <c r="O9" s="47"/>
      <c r="P9" s="47"/>
      <c r="Q9" s="47"/>
      <c r="R9" s="42"/>
      <c r="S9" s="42"/>
      <c r="T9" s="42"/>
      <c r="U9" s="42"/>
      <c r="V9" s="42"/>
      <c r="W9" s="47"/>
      <c r="X9" s="47"/>
      <c r="Y9" s="47"/>
      <c r="Z9" s="47"/>
      <c r="AA9" s="47"/>
      <c r="AB9" s="42"/>
      <c r="AC9" s="42"/>
      <c r="AD9" s="42"/>
      <c r="AE9" s="42"/>
      <c r="AF9" s="42"/>
      <c r="AG9" s="47"/>
      <c r="AH9" s="47"/>
      <c r="AI9" s="47"/>
      <c r="AJ9" s="47"/>
      <c r="AK9" s="47"/>
      <c r="AL9" s="42"/>
      <c r="AM9" s="42"/>
      <c r="AN9" s="42"/>
      <c r="AO9" s="42"/>
      <c r="AP9" s="42"/>
      <c r="AQ9" s="47"/>
      <c r="AR9" s="47"/>
      <c r="AS9" s="47"/>
      <c r="AT9" s="47"/>
      <c r="AU9" s="47"/>
      <c r="AV9" s="42"/>
      <c r="AW9" s="42"/>
      <c r="AX9" s="42"/>
      <c r="AY9" s="42"/>
      <c r="AZ9" s="42"/>
      <c r="BA9" s="47"/>
      <c r="BB9" s="47"/>
      <c r="BC9" s="47"/>
      <c r="BD9" s="47"/>
      <c r="BE9" s="47"/>
      <c r="BF9" s="42"/>
      <c r="BG9" s="47">
        <f t="shared" si="0"/>
        <v>0</v>
      </c>
      <c r="BH9" s="47"/>
    </row>
    <row r="10" spans="1:60" s="46" customFormat="1" x14ac:dyDescent="0.25">
      <c r="B10" s="47"/>
      <c r="C10" s="47"/>
      <c r="D10" s="47"/>
      <c r="E10" s="47"/>
      <c r="F10" s="47"/>
      <c r="G10" s="47"/>
      <c r="H10" s="42"/>
      <c r="I10" s="42"/>
      <c r="J10" s="42"/>
      <c r="K10" s="42"/>
      <c r="L10" s="42"/>
      <c r="M10" s="47"/>
      <c r="N10" s="47"/>
      <c r="O10" s="47"/>
      <c r="P10" s="47"/>
      <c r="Q10" s="47"/>
      <c r="R10" s="42"/>
      <c r="S10" s="42"/>
      <c r="T10" s="42"/>
      <c r="U10" s="42"/>
      <c r="V10" s="42"/>
      <c r="W10" s="47"/>
      <c r="X10" s="47"/>
      <c r="Y10" s="47"/>
      <c r="Z10" s="47"/>
      <c r="AA10" s="47"/>
      <c r="AB10" s="42"/>
      <c r="AC10" s="42"/>
      <c r="AD10" s="42"/>
      <c r="AE10" s="42"/>
      <c r="AF10" s="42"/>
      <c r="AG10" s="47"/>
      <c r="AH10" s="47"/>
      <c r="AI10" s="47"/>
      <c r="AJ10" s="47"/>
      <c r="AK10" s="47"/>
      <c r="AL10" s="42"/>
      <c r="AM10" s="42"/>
      <c r="AN10" s="42"/>
      <c r="AO10" s="42"/>
      <c r="AP10" s="42"/>
      <c r="AQ10" s="47"/>
      <c r="AR10" s="47"/>
      <c r="AS10" s="47"/>
      <c r="AT10" s="47"/>
      <c r="AU10" s="47"/>
      <c r="AV10" s="42"/>
      <c r="AW10" s="42"/>
      <c r="AX10" s="42"/>
      <c r="AY10" s="42"/>
      <c r="AZ10" s="42"/>
      <c r="BA10" s="47"/>
      <c r="BB10" s="47"/>
      <c r="BC10" s="47"/>
      <c r="BD10" s="47"/>
      <c r="BE10" s="47"/>
      <c r="BF10" s="42"/>
      <c r="BG10" s="47">
        <f t="shared" si="0"/>
        <v>0</v>
      </c>
      <c r="BH10" s="47"/>
    </row>
    <row r="11" spans="1:60" s="79" customFormat="1" x14ac:dyDescent="0.25">
      <c r="A11" s="79" t="s">
        <v>176</v>
      </c>
      <c r="B11" s="80">
        <v>15</v>
      </c>
      <c r="C11" s="80">
        <v>30</v>
      </c>
      <c r="D11" s="80">
        <v>30</v>
      </c>
      <c r="E11" s="80">
        <v>30</v>
      </c>
      <c r="F11" s="80"/>
      <c r="G11" s="80"/>
      <c r="H11" s="42"/>
      <c r="I11" s="42"/>
      <c r="J11" s="42"/>
      <c r="K11" s="42"/>
      <c r="L11" s="42"/>
      <c r="M11" s="80"/>
      <c r="N11" s="80"/>
      <c r="O11" s="80"/>
      <c r="P11" s="80"/>
      <c r="Q11" s="80"/>
      <c r="R11" s="42"/>
      <c r="S11" s="42"/>
      <c r="T11" s="42"/>
      <c r="U11" s="42"/>
      <c r="V11" s="42"/>
      <c r="W11" s="80"/>
      <c r="X11" s="80"/>
      <c r="Y11" s="80"/>
      <c r="Z11" s="80"/>
      <c r="AA11" s="80"/>
      <c r="AB11" s="42"/>
      <c r="AC11" s="42"/>
      <c r="AD11" s="42"/>
      <c r="AE11" s="42"/>
      <c r="AF11" s="42"/>
      <c r="AG11" s="80"/>
      <c r="AH11" s="80"/>
      <c r="AI11" s="80"/>
      <c r="AJ11" s="80"/>
      <c r="AK11" s="80"/>
      <c r="AL11" s="42"/>
      <c r="AM11" s="42"/>
      <c r="AN11" s="42"/>
      <c r="AO11" s="42"/>
      <c r="AP11" s="42"/>
      <c r="AQ11" s="80"/>
      <c r="AR11" s="80"/>
      <c r="AS11" s="80"/>
      <c r="AT11" s="80"/>
      <c r="AU11" s="80"/>
      <c r="AV11" s="42"/>
      <c r="AW11" s="42"/>
      <c r="AX11" s="42"/>
      <c r="AY11" s="42"/>
      <c r="AZ11" s="42"/>
      <c r="BA11" s="80"/>
      <c r="BB11" s="80"/>
      <c r="BC11" s="80"/>
      <c r="BD11" s="80"/>
      <c r="BE11" s="80"/>
      <c r="BF11" s="42"/>
      <c r="BG11" s="47">
        <f t="shared" si="0"/>
        <v>18</v>
      </c>
      <c r="BH11" s="80"/>
    </row>
    <row r="12" spans="1:60" s="79" customFormat="1" x14ac:dyDescent="0.25">
      <c r="B12" s="80"/>
      <c r="C12" s="80"/>
      <c r="D12" s="80"/>
      <c r="E12" s="80"/>
      <c r="F12" s="80"/>
      <c r="G12" s="80"/>
      <c r="H12" s="42"/>
      <c r="I12" s="42"/>
      <c r="J12" s="42"/>
      <c r="K12" s="42"/>
      <c r="L12" s="42"/>
      <c r="M12" s="80"/>
      <c r="N12" s="80"/>
      <c r="O12" s="80"/>
      <c r="P12" s="80"/>
      <c r="Q12" s="80"/>
      <c r="R12" s="42"/>
      <c r="S12" s="42"/>
      <c r="T12" s="42"/>
      <c r="U12" s="42"/>
      <c r="V12" s="42"/>
      <c r="W12" s="80"/>
      <c r="X12" s="80"/>
      <c r="Y12" s="80"/>
      <c r="Z12" s="80"/>
      <c r="AA12" s="80"/>
      <c r="AB12" s="42"/>
      <c r="AC12" s="42"/>
      <c r="AD12" s="42"/>
      <c r="AE12" s="42"/>
      <c r="AF12" s="42"/>
      <c r="AG12" s="80"/>
      <c r="AH12" s="80"/>
      <c r="AI12" s="80"/>
      <c r="AJ12" s="80"/>
      <c r="AK12" s="80"/>
      <c r="AL12" s="42"/>
      <c r="AM12" s="42"/>
      <c r="AN12" s="42"/>
      <c r="AO12" s="42"/>
      <c r="AP12" s="42"/>
      <c r="AQ12" s="80"/>
      <c r="AR12" s="80"/>
      <c r="AS12" s="80"/>
      <c r="AT12" s="80"/>
      <c r="AU12" s="80"/>
      <c r="AV12" s="42"/>
      <c r="AW12" s="42"/>
      <c r="AX12" s="42"/>
      <c r="AY12" s="42"/>
      <c r="AZ12" s="42"/>
      <c r="BA12" s="80"/>
      <c r="BB12" s="80"/>
      <c r="BC12" s="80"/>
      <c r="BD12" s="80"/>
      <c r="BE12" s="80"/>
      <c r="BF12" s="42"/>
      <c r="BG12" s="47">
        <f t="shared" si="0"/>
        <v>0</v>
      </c>
      <c r="BH12" s="80"/>
    </row>
    <row r="13" spans="1:60" s="79" customFormat="1" x14ac:dyDescent="0.25">
      <c r="B13" s="80"/>
      <c r="C13" s="80"/>
      <c r="D13" s="80"/>
      <c r="E13" s="80"/>
      <c r="F13" s="80"/>
      <c r="G13" s="80"/>
      <c r="H13" s="42"/>
      <c r="I13" s="42"/>
      <c r="J13" s="42"/>
      <c r="K13" s="42"/>
      <c r="L13" s="42"/>
      <c r="M13" s="80"/>
      <c r="N13" s="80"/>
      <c r="O13" s="80"/>
      <c r="P13" s="80"/>
      <c r="Q13" s="80"/>
      <c r="R13" s="42"/>
      <c r="S13" s="42"/>
      <c r="T13" s="42"/>
      <c r="U13" s="42"/>
      <c r="V13" s="42"/>
      <c r="W13" s="80"/>
      <c r="X13" s="80"/>
      <c r="Y13" s="80"/>
      <c r="Z13" s="80"/>
      <c r="AA13" s="80"/>
      <c r="AB13" s="42"/>
      <c r="AC13" s="42"/>
      <c r="AD13" s="42"/>
      <c r="AE13" s="42"/>
      <c r="AF13" s="42"/>
      <c r="AG13" s="80"/>
      <c r="AH13" s="80"/>
      <c r="AI13" s="80"/>
      <c r="AJ13" s="80"/>
      <c r="AK13" s="80"/>
      <c r="AL13" s="42"/>
      <c r="AM13" s="42"/>
      <c r="AN13" s="42"/>
      <c r="AO13" s="42"/>
      <c r="AP13" s="42"/>
      <c r="AQ13" s="80"/>
      <c r="AR13" s="80"/>
      <c r="AS13" s="80"/>
      <c r="AT13" s="80"/>
      <c r="AU13" s="80"/>
      <c r="AV13" s="42"/>
      <c r="AW13" s="42"/>
      <c r="AX13" s="42"/>
      <c r="AY13" s="42"/>
      <c r="AZ13" s="42"/>
      <c r="BA13" s="80"/>
      <c r="BB13" s="80"/>
      <c r="BC13" s="80"/>
      <c r="BD13" s="80"/>
      <c r="BE13" s="80"/>
      <c r="BF13" s="42"/>
      <c r="BG13" s="47">
        <f t="shared" si="0"/>
        <v>0</v>
      </c>
      <c r="BH13" s="80"/>
    </row>
    <row r="14" spans="1:60" s="79" customFormat="1" x14ac:dyDescent="0.25">
      <c r="B14" s="80"/>
      <c r="C14" s="80"/>
      <c r="D14" s="80"/>
      <c r="E14" s="80"/>
      <c r="F14" s="80"/>
      <c r="G14" s="80"/>
      <c r="H14" s="42"/>
      <c r="I14" s="42"/>
      <c r="J14" s="42"/>
      <c r="K14" s="42"/>
      <c r="L14" s="42"/>
      <c r="M14" s="80"/>
      <c r="N14" s="80"/>
      <c r="O14" s="80"/>
      <c r="P14" s="80"/>
      <c r="Q14" s="80"/>
      <c r="R14" s="42"/>
      <c r="S14" s="42"/>
      <c r="T14" s="42"/>
      <c r="U14" s="42"/>
      <c r="V14" s="42"/>
      <c r="W14" s="80"/>
      <c r="X14" s="80"/>
      <c r="Y14" s="80"/>
      <c r="Z14" s="80"/>
      <c r="AA14" s="80"/>
      <c r="AB14" s="42"/>
      <c r="AC14" s="42"/>
      <c r="AD14" s="42"/>
      <c r="AE14" s="42"/>
      <c r="AF14" s="42"/>
      <c r="AG14" s="80"/>
      <c r="AH14" s="80"/>
      <c r="AI14" s="80"/>
      <c r="AJ14" s="80"/>
      <c r="AK14" s="80"/>
      <c r="AL14" s="42"/>
      <c r="AM14" s="42"/>
      <c r="AN14" s="42"/>
      <c r="AO14" s="42"/>
      <c r="AP14" s="42"/>
      <c r="AQ14" s="80"/>
      <c r="AR14" s="80"/>
      <c r="AS14" s="80"/>
      <c r="AT14" s="80"/>
      <c r="AU14" s="80"/>
      <c r="AV14" s="42"/>
      <c r="AW14" s="42"/>
      <c r="AX14" s="42"/>
      <c r="AY14" s="42"/>
      <c r="AZ14" s="42"/>
      <c r="BA14" s="80"/>
      <c r="BB14" s="80"/>
      <c r="BC14" s="80"/>
      <c r="BD14" s="80"/>
      <c r="BE14" s="80"/>
      <c r="BF14" s="42"/>
      <c r="BG14" s="47">
        <f t="shared" si="0"/>
        <v>0</v>
      </c>
      <c r="BH14" s="80"/>
    </row>
    <row r="15" spans="1:60" s="86" customFormat="1" x14ac:dyDescent="0.25">
      <c r="A15" s="86" t="s">
        <v>172</v>
      </c>
      <c r="B15" s="87">
        <v>10</v>
      </c>
      <c r="C15" s="87">
        <v>30</v>
      </c>
      <c r="D15" s="87">
        <v>30</v>
      </c>
      <c r="E15" s="87">
        <v>30</v>
      </c>
      <c r="F15" s="87"/>
      <c r="G15" s="87"/>
      <c r="H15" s="42"/>
      <c r="I15" s="42"/>
      <c r="J15" s="42"/>
      <c r="K15" s="42"/>
      <c r="L15" s="42"/>
      <c r="M15" s="87"/>
      <c r="N15" s="87"/>
      <c r="O15" s="87"/>
      <c r="P15" s="87"/>
      <c r="Q15" s="87"/>
      <c r="R15" s="42"/>
      <c r="S15" s="42"/>
      <c r="T15" s="42"/>
      <c r="U15" s="42"/>
      <c r="V15" s="42"/>
      <c r="W15" s="87"/>
      <c r="X15" s="87"/>
      <c r="Y15" s="87"/>
      <c r="Z15" s="87"/>
      <c r="AA15" s="87"/>
      <c r="AB15" s="42"/>
      <c r="AC15" s="42"/>
      <c r="AD15" s="42"/>
      <c r="AE15" s="42"/>
      <c r="AF15" s="42"/>
      <c r="AG15" s="87"/>
      <c r="AH15" s="87"/>
      <c r="AI15" s="87"/>
      <c r="AJ15" s="87"/>
      <c r="AK15" s="87"/>
      <c r="AL15" s="42"/>
      <c r="AM15" s="42"/>
      <c r="AN15" s="42"/>
      <c r="AO15" s="42"/>
      <c r="AP15" s="42"/>
      <c r="AQ15" s="87"/>
      <c r="AR15" s="87"/>
      <c r="AS15" s="87"/>
      <c r="AT15" s="87"/>
      <c r="AU15" s="87"/>
      <c r="AV15" s="42"/>
      <c r="AW15" s="42"/>
      <c r="AX15" s="42"/>
      <c r="AY15" s="42"/>
      <c r="AZ15" s="42"/>
      <c r="BA15" s="87"/>
      <c r="BB15" s="87"/>
      <c r="BC15" s="87"/>
      <c r="BD15" s="87"/>
      <c r="BE15" s="87"/>
      <c r="BF15" s="42"/>
      <c r="BG15" s="47">
        <f t="shared" si="0"/>
        <v>18</v>
      </c>
      <c r="BH15" s="87"/>
    </row>
    <row r="16" spans="1:60" s="86" customFormat="1" x14ac:dyDescent="0.25">
      <c r="B16" s="87"/>
      <c r="C16" s="87"/>
      <c r="D16" s="87"/>
      <c r="E16" s="87"/>
      <c r="F16" s="87"/>
      <c r="G16" s="87"/>
      <c r="H16" s="42"/>
      <c r="I16" s="42"/>
      <c r="J16" s="42"/>
      <c r="K16" s="42"/>
      <c r="L16" s="42"/>
      <c r="M16" s="87"/>
      <c r="N16" s="87"/>
      <c r="O16" s="87"/>
      <c r="P16" s="87"/>
      <c r="Q16" s="87"/>
      <c r="R16" s="42"/>
      <c r="S16" s="42"/>
      <c r="T16" s="42"/>
      <c r="U16" s="42"/>
      <c r="V16" s="42"/>
      <c r="W16" s="87"/>
      <c r="X16" s="87"/>
      <c r="Y16" s="87"/>
      <c r="Z16" s="87"/>
      <c r="AA16" s="87"/>
      <c r="AB16" s="42"/>
      <c r="AC16" s="42"/>
      <c r="AD16" s="42"/>
      <c r="AE16" s="42"/>
      <c r="AF16" s="42"/>
      <c r="AG16" s="87"/>
      <c r="AH16" s="87"/>
      <c r="AI16" s="87"/>
      <c r="AJ16" s="87"/>
      <c r="AK16" s="87"/>
      <c r="AL16" s="42"/>
      <c r="AM16" s="42"/>
      <c r="AN16" s="42"/>
      <c r="AO16" s="42"/>
      <c r="AP16" s="42"/>
      <c r="AQ16" s="87"/>
      <c r="AR16" s="87"/>
      <c r="AS16" s="87"/>
      <c r="AT16" s="87"/>
      <c r="AU16" s="87"/>
      <c r="AV16" s="42"/>
      <c r="AW16" s="42"/>
      <c r="AX16" s="42"/>
      <c r="AY16" s="42"/>
      <c r="AZ16" s="42"/>
      <c r="BA16" s="87"/>
      <c r="BB16" s="87"/>
      <c r="BC16" s="87"/>
      <c r="BD16" s="87"/>
      <c r="BE16" s="87"/>
      <c r="BF16" s="42"/>
      <c r="BG16" s="47">
        <f t="shared" si="0"/>
        <v>0</v>
      </c>
      <c r="BH16" s="87"/>
    </row>
    <row r="17" spans="2:60" s="86" customFormat="1" x14ac:dyDescent="0.25">
      <c r="B17" s="87"/>
      <c r="C17" s="87"/>
      <c r="D17" s="87"/>
      <c r="E17" s="87"/>
      <c r="F17" s="87"/>
      <c r="G17" s="87"/>
      <c r="H17" s="42"/>
      <c r="I17" s="42"/>
      <c r="J17" s="42"/>
      <c r="K17" s="42"/>
      <c r="L17" s="42"/>
      <c r="M17" s="87"/>
      <c r="N17" s="87"/>
      <c r="O17" s="87"/>
      <c r="P17" s="87"/>
      <c r="Q17" s="87"/>
      <c r="R17" s="42"/>
      <c r="S17" s="42"/>
      <c r="T17" s="42"/>
      <c r="U17" s="42"/>
      <c r="V17" s="42"/>
      <c r="W17" s="87"/>
      <c r="X17" s="87"/>
      <c r="Y17" s="87"/>
      <c r="Z17" s="87"/>
      <c r="AA17" s="87"/>
      <c r="AB17" s="42"/>
      <c r="AC17" s="42"/>
      <c r="AD17" s="42"/>
      <c r="AE17" s="42"/>
      <c r="AF17" s="42"/>
      <c r="AG17" s="87"/>
      <c r="AH17" s="87"/>
      <c r="AI17" s="87"/>
      <c r="AJ17" s="87"/>
      <c r="AK17" s="87"/>
      <c r="AL17" s="42"/>
      <c r="AM17" s="42"/>
      <c r="AN17" s="42"/>
      <c r="AO17" s="42"/>
      <c r="AP17" s="42"/>
      <c r="AQ17" s="87"/>
      <c r="AR17" s="87"/>
      <c r="AS17" s="87"/>
      <c r="AT17" s="87"/>
      <c r="AU17" s="87"/>
      <c r="AV17" s="42"/>
      <c r="AW17" s="42"/>
      <c r="AX17" s="42"/>
      <c r="AY17" s="42"/>
      <c r="AZ17" s="42"/>
      <c r="BA17" s="87"/>
      <c r="BB17" s="87"/>
      <c r="BC17" s="87"/>
      <c r="BD17" s="87"/>
      <c r="BE17" s="87"/>
      <c r="BF17" s="42"/>
      <c r="BG17" s="47">
        <f t="shared" si="0"/>
        <v>0</v>
      </c>
      <c r="BH17" s="87"/>
    </row>
    <row r="18" spans="2:60" s="86" customFormat="1" x14ac:dyDescent="0.25">
      <c r="B18" s="87"/>
      <c r="C18" s="87"/>
      <c r="D18" s="87"/>
      <c r="E18" s="87"/>
      <c r="F18" s="87"/>
      <c r="G18" s="87"/>
      <c r="H18" s="42"/>
      <c r="I18" s="42"/>
      <c r="J18" s="42"/>
      <c r="K18" s="42"/>
      <c r="L18" s="42"/>
      <c r="M18" s="87"/>
      <c r="N18" s="87"/>
      <c r="O18" s="87"/>
      <c r="P18" s="87"/>
      <c r="Q18" s="87"/>
      <c r="R18" s="42"/>
      <c r="S18" s="42"/>
      <c r="T18" s="42"/>
      <c r="U18" s="42"/>
      <c r="V18" s="42"/>
      <c r="W18" s="87"/>
      <c r="X18" s="87"/>
      <c r="Y18" s="87"/>
      <c r="Z18" s="87"/>
      <c r="AA18" s="87"/>
      <c r="AB18" s="42"/>
      <c r="AC18" s="42"/>
      <c r="AD18" s="42"/>
      <c r="AE18" s="42"/>
      <c r="AF18" s="42"/>
      <c r="AG18" s="87"/>
      <c r="AH18" s="87"/>
      <c r="AI18" s="87"/>
      <c r="AJ18" s="87"/>
      <c r="AK18" s="87"/>
      <c r="AL18" s="42"/>
      <c r="AM18" s="42"/>
      <c r="AN18" s="42"/>
      <c r="AO18" s="42"/>
      <c r="AP18" s="42"/>
      <c r="AQ18" s="87"/>
      <c r="AR18" s="87"/>
      <c r="AS18" s="87"/>
      <c r="AT18" s="87"/>
      <c r="AU18" s="87"/>
      <c r="AV18" s="42"/>
      <c r="AW18" s="42"/>
      <c r="AX18" s="42"/>
      <c r="AY18" s="42"/>
      <c r="AZ18" s="42"/>
      <c r="BA18" s="87"/>
      <c r="BB18" s="87"/>
      <c r="BC18" s="87"/>
      <c r="BD18" s="87"/>
      <c r="BE18" s="87"/>
      <c r="BF18" s="42"/>
      <c r="BG18" s="47">
        <f t="shared" si="0"/>
        <v>0</v>
      </c>
      <c r="BH18" s="87"/>
    </row>
    <row r="19" spans="2:60" s="86" customFormat="1" x14ac:dyDescent="0.25">
      <c r="B19" s="87"/>
      <c r="C19" s="87"/>
      <c r="D19" s="87"/>
      <c r="E19" s="87"/>
      <c r="F19" s="87"/>
      <c r="G19" s="87"/>
      <c r="H19" s="42"/>
      <c r="I19" s="42"/>
      <c r="J19" s="42"/>
      <c r="K19" s="42"/>
      <c r="L19" s="42"/>
      <c r="M19" s="87"/>
      <c r="N19" s="87"/>
      <c r="O19" s="87"/>
      <c r="P19" s="87"/>
      <c r="Q19" s="87"/>
      <c r="R19" s="42"/>
      <c r="S19" s="42"/>
      <c r="T19" s="42"/>
      <c r="U19" s="42"/>
      <c r="V19" s="42"/>
      <c r="W19" s="87"/>
      <c r="X19" s="87"/>
      <c r="Y19" s="87"/>
      <c r="Z19" s="87"/>
      <c r="AA19" s="87"/>
      <c r="AB19" s="42"/>
      <c r="AC19" s="42"/>
      <c r="AD19" s="42"/>
      <c r="AE19" s="42"/>
      <c r="AF19" s="42"/>
      <c r="AG19" s="87"/>
      <c r="AH19" s="87"/>
      <c r="AI19" s="87"/>
      <c r="AJ19" s="87"/>
      <c r="AK19" s="87"/>
      <c r="AL19" s="42"/>
      <c r="AM19" s="42"/>
      <c r="AN19" s="42"/>
      <c r="AO19" s="42"/>
      <c r="AP19" s="42"/>
      <c r="AQ19" s="87"/>
      <c r="AR19" s="87"/>
      <c r="AS19" s="87"/>
      <c r="AT19" s="87"/>
      <c r="AU19" s="87"/>
      <c r="AV19" s="42"/>
      <c r="AW19" s="42"/>
      <c r="AX19" s="42"/>
      <c r="AY19" s="42"/>
      <c r="AZ19" s="42"/>
      <c r="BA19" s="87"/>
      <c r="BB19" s="87"/>
      <c r="BC19" s="87"/>
      <c r="BD19" s="87"/>
      <c r="BE19" s="87"/>
      <c r="BF19" s="42"/>
      <c r="BG19" s="47">
        <f t="shared" si="0"/>
        <v>0</v>
      </c>
      <c r="BH19" s="87"/>
    </row>
    <row r="20" spans="2:60" s="86" customFormat="1" x14ac:dyDescent="0.25">
      <c r="B20" s="87"/>
      <c r="C20" s="87"/>
      <c r="D20" s="87"/>
      <c r="E20" s="87"/>
      <c r="F20" s="87"/>
      <c r="G20" s="87"/>
      <c r="H20" s="42"/>
      <c r="I20" s="42"/>
      <c r="J20" s="42"/>
      <c r="K20" s="42"/>
      <c r="L20" s="42"/>
      <c r="M20" s="87"/>
      <c r="N20" s="87"/>
      <c r="O20" s="87"/>
      <c r="P20" s="87"/>
      <c r="Q20" s="87"/>
      <c r="R20" s="42"/>
      <c r="S20" s="42"/>
      <c r="T20" s="42"/>
      <c r="U20" s="42"/>
      <c r="V20" s="42"/>
      <c r="W20" s="87"/>
      <c r="X20" s="87"/>
      <c r="Y20" s="87"/>
      <c r="Z20" s="87"/>
      <c r="AA20" s="87"/>
      <c r="AB20" s="42"/>
      <c r="AC20" s="42"/>
      <c r="AD20" s="42"/>
      <c r="AE20" s="42"/>
      <c r="AF20" s="42"/>
      <c r="AG20" s="87"/>
      <c r="AH20" s="87"/>
      <c r="AI20" s="87"/>
      <c r="AJ20" s="87"/>
      <c r="AK20" s="87"/>
      <c r="AL20" s="42"/>
      <c r="AM20" s="42"/>
      <c r="AN20" s="42"/>
      <c r="AO20" s="42"/>
      <c r="AP20" s="42"/>
      <c r="AQ20" s="87"/>
      <c r="AR20" s="87"/>
      <c r="AS20" s="87"/>
      <c r="AT20" s="87"/>
      <c r="AU20" s="87"/>
      <c r="AV20" s="42"/>
      <c r="AW20" s="42"/>
      <c r="AX20" s="42"/>
      <c r="AY20" s="42"/>
      <c r="AZ20" s="42"/>
      <c r="BA20" s="87"/>
      <c r="BB20" s="87"/>
      <c r="BC20" s="87"/>
      <c r="BD20" s="87"/>
      <c r="BE20" s="87"/>
      <c r="BF20" s="42"/>
      <c r="BG20" s="47">
        <f t="shared" si="0"/>
        <v>0</v>
      </c>
      <c r="BH20" s="87"/>
    </row>
    <row r="21" spans="2:60" x14ac:dyDescent="0.25">
      <c r="B21" s="14"/>
      <c r="C21" s="24"/>
      <c r="D21" s="24"/>
      <c r="E21" s="62"/>
      <c r="F21" s="62"/>
      <c r="G21" s="14"/>
      <c r="H21" s="42"/>
      <c r="I21" s="42"/>
      <c r="J21" s="42"/>
      <c r="K21" s="42"/>
      <c r="L21" s="42"/>
      <c r="M21" s="62"/>
      <c r="N21" s="62"/>
      <c r="O21" s="62"/>
      <c r="P21" s="62"/>
      <c r="Q21" s="14"/>
      <c r="R21" s="42"/>
      <c r="S21" s="42"/>
      <c r="T21" s="42"/>
      <c r="U21" s="42"/>
      <c r="V21" s="42"/>
      <c r="W21" s="62"/>
      <c r="X21" s="62"/>
      <c r="Y21" s="62"/>
      <c r="Z21" s="62"/>
      <c r="AA21" s="14"/>
      <c r="AB21" s="42"/>
      <c r="AC21" s="42"/>
      <c r="AD21" s="42"/>
      <c r="AE21" s="42"/>
      <c r="AF21" s="42"/>
      <c r="AG21" s="62"/>
      <c r="AH21" s="62"/>
      <c r="AI21" s="62"/>
      <c r="AJ21" s="62"/>
      <c r="AK21" s="14"/>
      <c r="AL21" s="42"/>
      <c r="AM21" s="42"/>
      <c r="AN21" s="42"/>
      <c r="AO21" s="42"/>
      <c r="AP21" s="42"/>
      <c r="AQ21" s="62"/>
      <c r="AR21" s="62"/>
      <c r="AS21" s="62"/>
      <c r="AT21" s="62"/>
      <c r="AU21" s="14"/>
      <c r="AV21" s="42"/>
      <c r="AW21" s="42"/>
      <c r="AX21" s="42"/>
      <c r="AY21" s="42"/>
      <c r="AZ21" s="42"/>
      <c r="BA21" s="62"/>
      <c r="BB21" s="62"/>
      <c r="BC21" s="62"/>
      <c r="BD21" s="62"/>
      <c r="BE21" s="14"/>
      <c r="BF21" s="42"/>
      <c r="BG21" s="47">
        <f t="shared" si="0"/>
        <v>0</v>
      </c>
      <c r="BH21" s="14"/>
    </row>
    <row r="22" spans="2:60" x14ac:dyDescent="0.25">
      <c r="B22" s="14"/>
      <c r="C22" s="24"/>
      <c r="D22" s="24"/>
      <c r="E22" s="62"/>
      <c r="F22" s="62"/>
      <c r="G22" s="14"/>
      <c r="H22" s="42"/>
      <c r="I22" s="42"/>
      <c r="J22" s="42"/>
      <c r="K22" s="42"/>
      <c r="L22" s="42"/>
      <c r="M22" s="62"/>
      <c r="N22" s="62"/>
      <c r="O22" s="62"/>
      <c r="P22" s="62"/>
      <c r="Q22" s="14"/>
      <c r="R22" s="42"/>
      <c r="S22" s="42"/>
      <c r="T22" s="42"/>
      <c r="U22" s="42"/>
      <c r="V22" s="42"/>
      <c r="W22" s="62"/>
      <c r="X22" s="62"/>
      <c r="Y22" s="62"/>
      <c r="Z22" s="62"/>
      <c r="AA22" s="14"/>
      <c r="AB22" s="42"/>
      <c r="AC22" s="42"/>
      <c r="AD22" s="42"/>
      <c r="AE22" s="42"/>
      <c r="AF22" s="42"/>
      <c r="AG22" s="62"/>
      <c r="AH22" s="62"/>
      <c r="AI22" s="62"/>
      <c r="AJ22" s="62"/>
      <c r="AK22" s="14"/>
      <c r="AL22" s="42"/>
      <c r="AM22" s="42"/>
      <c r="AN22" s="42"/>
      <c r="AO22" s="42"/>
      <c r="AP22" s="42"/>
      <c r="AQ22" s="62"/>
      <c r="AR22" s="62"/>
      <c r="AS22" s="62"/>
      <c r="AT22" s="62"/>
      <c r="AU22" s="14"/>
      <c r="AV22" s="42"/>
      <c r="AW22" s="42"/>
      <c r="AX22" s="42"/>
      <c r="AY22" s="42"/>
      <c r="AZ22" s="42"/>
      <c r="BA22" s="62"/>
      <c r="BB22" s="62"/>
      <c r="BC22" s="62"/>
      <c r="BD22" s="62"/>
      <c r="BE22" s="14"/>
      <c r="BF22" s="42"/>
      <c r="BG22" s="47">
        <f t="shared" si="0"/>
        <v>0</v>
      </c>
      <c r="BH22" s="14"/>
    </row>
    <row r="23" spans="2:60" x14ac:dyDescent="0.25">
      <c r="B23" s="14"/>
      <c r="C23" s="24"/>
      <c r="D23" s="24"/>
      <c r="E23" s="62"/>
      <c r="F23" s="62"/>
      <c r="G23" s="14"/>
      <c r="H23" s="42"/>
      <c r="I23" s="42"/>
      <c r="J23" s="42"/>
      <c r="K23" s="42"/>
      <c r="L23" s="42"/>
      <c r="M23" s="62"/>
      <c r="N23" s="62"/>
      <c r="O23" s="62"/>
      <c r="P23" s="62"/>
      <c r="Q23" s="14"/>
      <c r="R23" s="42"/>
      <c r="S23" s="42"/>
      <c r="T23" s="42"/>
      <c r="U23" s="42"/>
      <c r="V23" s="42"/>
      <c r="W23" s="62"/>
      <c r="X23" s="62"/>
      <c r="Y23" s="62"/>
      <c r="Z23" s="62"/>
      <c r="AA23" s="14"/>
      <c r="AB23" s="42"/>
      <c r="AC23" s="42"/>
      <c r="AD23" s="42"/>
      <c r="AE23" s="42"/>
      <c r="AF23" s="42"/>
      <c r="AG23" s="62"/>
      <c r="AH23" s="62"/>
      <c r="AI23" s="62"/>
      <c r="AJ23" s="62"/>
      <c r="AK23" s="14"/>
      <c r="AL23" s="42"/>
      <c r="AM23" s="42"/>
      <c r="AN23" s="42"/>
      <c r="AO23" s="42"/>
      <c r="AP23" s="42"/>
      <c r="AQ23" s="62"/>
      <c r="AR23" s="62"/>
      <c r="AS23" s="62"/>
      <c r="AT23" s="62"/>
      <c r="AU23" s="14"/>
      <c r="AV23" s="42"/>
      <c r="AW23" s="42"/>
      <c r="AX23" s="42"/>
      <c r="AY23" s="42"/>
      <c r="AZ23" s="42"/>
      <c r="BA23" s="62"/>
      <c r="BB23" s="62"/>
      <c r="BC23" s="62"/>
      <c r="BD23" s="62"/>
      <c r="BE23" s="14"/>
      <c r="BF23" s="42"/>
      <c r="BG23" s="47">
        <f t="shared" si="0"/>
        <v>0</v>
      </c>
      <c r="BH23" s="14"/>
    </row>
    <row r="24" spans="2:60" x14ac:dyDescent="0.25">
      <c r="B24" s="14"/>
      <c r="C24" s="24"/>
      <c r="D24" s="24"/>
      <c r="E24" s="62"/>
      <c r="F24" s="62"/>
      <c r="G24" s="14"/>
      <c r="H24" s="42"/>
      <c r="I24" s="42"/>
      <c r="J24" s="42"/>
      <c r="K24" s="42"/>
      <c r="L24" s="42"/>
      <c r="M24" s="62"/>
      <c r="N24" s="62"/>
      <c r="O24" s="62"/>
      <c r="P24" s="62"/>
      <c r="Q24" s="14"/>
      <c r="R24" s="42"/>
      <c r="S24" s="42"/>
      <c r="T24" s="42"/>
      <c r="U24" s="42"/>
      <c r="V24" s="42"/>
      <c r="W24" s="62"/>
      <c r="X24" s="62"/>
      <c r="Y24" s="62"/>
      <c r="Z24" s="62"/>
      <c r="AA24" s="14"/>
      <c r="AB24" s="42"/>
      <c r="AC24" s="42"/>
      <c r="AD24" s="42"/>
      <c r="AE24" s="42"/>
      <c r="AF24" s="42"/>
      <c r="AG24" s="62"/>
      <c r="AH24" s="62"/>
      <c r="AI24" s="62"/>
      <c r="AJ24" s="62"/>
      <c r="AK24" s="14"/>
      <c r="AL24" s="42"/>
      <c r="AM24" s="42"/>
      <c r="AN24" s="42"/>
      <c r="AO24" s="42"/>
      <c r="AP24" s="42"/>
      <c r="AQ24" s="62"/>
      <c r="AR24" s="62"/>
      <c r="AS24" s="62"/>
      <c r="AT24" s="62"/>
      <c r="AU24" s="14"/>
      <c r="AV24" s="42"/>
      <c r="AW24" s="42"/>
      <c r="AX24" s="42"/>
      <c r="AY24" s="42"/>
      <c r="AZ24" s="42"/>
      <c r="BA24" s="62"/>
      <c r="BB24" s="62"/>
      <c r="BC24" s="62"/>
      <c r="BD24" s="62"/>
      <c r="BE24" s="14"/>
      <c r="BF24" s="42"/>
      <c r="BG24" s="47">
        <f t="shared" ref="BG24:BG32" si="1">(C24+D24+G24+E24+F24)/5+(L24+H24+I24+J24+K24)/5+(Q24+M24+N24+O24+P24)/5+(V24+R24+S24+T24+U24)/5+(AA24+W24+X24+Y24+Z24)/5+(AF24+AB24+AC24+AD24+AE24)/5+(AK24+AG24+AH24+AI24+AJ24)/5+(AP24+AL24+AM24+AN24+AO24)/5+(AU24+AQ24+AR24+AS24+AT24)/5+(AZ24+AV24+AW24+AX24+AY24)/5+(BE24+BA24+BB24+BC24+BD24)/5-BF24</f>
        <v>0</v>
      </c>
      <c r="BH24" s="14"/>
    </row>
    <row r="25" spans="2:60" x14ac:dyDescent="0.25">
      <c r="B25" s="14"/>
      <c r="C25" s="24"/>
      <c r="D25" s="24"/>
      <c r="E25" s="62"/>
      <c r="F25" s="62"/>
      <c r="G25" s="14"/>
      <c r="H25" s="42"/>
      <c r="I25" s="42"/>
      <c r="J25" s="42"/>
      <c r="K25" s="42"/>
      <c r="L25" s="42"/>
      <c r="M25" s="62"/>
      <c r="N25" s="62"/>
      <c r="O25" s="62"/>
      <c r="P25" s="62"/>
      <c r="Q25" s="14"/>
      <c r="R25" s="42"/>
      <c r="S25" s="42"/>
      <c r="T25" s="42"/>
      <c r="U25" s="42"/>
      <c r="V25" s="42"/>
      <c r="W25" s="62"/>
      <c r="X25" s="62"/>
      <c r="Y25" s="62"/>
      <c r="Z25" s="62"/>
      <c r="AA25" s="14"/>
      <c r="AB25" s="42"/>
      <c r="AC25" s="42"/>
      <c r="AD25" s="42"/>
      <c r="AE25" s="42"/>
      <c r="AF25" s="42"/>
      <c r="AG25" s="62"/>
      <c r="AH25" s="62"/>
      <c r="AI25" s="62"/>
      <c r="AJ25" s="62"/>
      <c r="AK25" s="14"/>
      <c r="AL25" s="42"/>
      <c r="AM25" s="42"/>
      <c r="AN25" s="42"/>
      <c r="AO25" s="42"/>
      <c r="AP25" s="42"/>
      <c r="AQ25" s="62"/>
      <c r="AR25" s="62"/>
      <c r="AS25" s="62"/>
      <c r="AT25" s="62"/>
      <c r="AU25" s="14"/>
      <c r="AV25" s="42"/>
      <c r="AW25" s="42"/>
      <c r="AX25" s="42"/>
      <c r="AY25" s="42"/>
      <c r="AZ25" s="42"/>
      <c r="BA25" s="62"/>
      <c r="BB25" s="62"/>
      <c r="BC25" s="62"/>
      <c r="BD25" s="62"/>
      <c r="BE25" s="14"/>
      <c r="BF25" s="42"/>
      <c r="BG25" s="47">
        <f t="shared" si="1"/>
        <v>0</v>
      </c>
      <c r="BH25" s="14"/>
    </row>
    <row r="26" spans="2:60" x14ac:dyDescent="0.25">
      <c r="B26" s="14"/>
      <c r="C26" s="24"/>
      <c r="D26" s="24"/>
      <c r="E26" s="62"/>
      <c r="F26" s="62"/>
      <c r="G26" s="14"/>
      <c r="H26" s="42"/>
      <c r="I26" s="42"/>
      <c r="J26" s="42"/>
      <c r="K26" s="42"/>
      <c r="L26" s="42"/>
      <c r="M26" s="62"/>
      <c r="N26" s="62"/>
      <c r="O26" s="62"/>
      <c r="P26" s="62"/>
      <c r="Q26" s="14"/>
      <c r="R26" s="42"/>
      <c r="S26" s="42"/>
      <c r="T26" s="42"/>
      <c r="U26" s="42"/>
      <c r="V26" s="42"/>
      <c r="W26" s="62"/>
      <c r="X26" s="62"/>
      <c r="Y26" s="62"/>
      <c r="Z26" s="62"/>
      <c r="AA26" s="14"/>
      <c r="AB26" s="42"/>
      <c r="AC26" s="42"/>
      <c r="AD26" s="42"/>
      <c r="AE26" s="42"/>
      <c r="AF26" s="42"/>
      <c r="AG26" s="62"/>
      <c r="AH26" s="62"/>
      <c r="AI26" s="62"/>
      <c r="AJ26" s="62"/>
      <c r="AK26" s="14"/>
      <c r="AL26" s="42"/>
      <c r="AM26" s="42"/>
      <c r="AN26" s="42"/>
      <c r="AO26" s="42"/>
      <c r="AP26" s="42"/>
      <c r="AQ26" s="62"/>
      <c r="AR26" s="62"/>
      <c r="AS26" s="62"/>
      <c r="AT26" s="62"/>
      <c r="AU26" s="14"/>
      <c r="AV26" s="42"/>
      <c r="AW26" s="42"/>
      <c r="AX26" s="42"/>
      <c r="AY26" s="42"/>
      <c r="AZ26" s="42"/>
      <c r="BA26" s="62"/>
      <c r="BB26" s="62"/>
      <c r="BC26" s="62"/>
      <c r="BD26" s="62"/>
      <c r="BE26" s="14"/>
      <c r="BF26" s="42"/>
      <c r="BG26" s="47">
        <f t="shared" si="1"/>
        <v>0</v>
      </c>
      <c r="BH26" s="14"/>
    </row>
    <row r="27" spans="2:60" x14ac:dyDescent="0.25">
      <c r="BG27" s="47">
        <f t="shared" si="1"/>
        <v>0</v>
      </c>
    </row>
    <row r="28" spans="2:60" x14ac:dyDescent="0.25">
      <c r="BG28" s="47">
        <f t="shared" si="1"/>
        <v>0</v>
      </c>
    </row>
    <row r="29" spans="2:60" x14ac:dyDescent="0.25">
      <c r="BG29" s="47">
        <f t="shared" si="1"/>
        <v>0</v>
      </c>
    </row>
    <row r="30" spans="2:60" x14ac:dyDescent="0.25">
      <c r="BG30" s="47">
        <f t="shared" si="1"/>
        <v>0</v>
      </c>
    </row>
    <row r="31" spans="2:60" x14ac:dyDescent="0.25">
      <c r="BG31" s="47">
        <f t="shared" si="1"/>
        <v>0</v>
      </c>
    </row>
    <row r="32" spans="2:60" x14ac:dyDescent="0.25">
      <c r="BG32" s="47">
        <f t="shared" si="1"/>
        <v>0</v>
      </c>
    </row>
  </sheetData>
  <mergeCells count="12">
    <mergeCell ref="AV4:AZ4"/>
    <mergeCell ref="BA4:BE4"/>
    <mergeCell ref="W4:AA4"/>
    <mergeCell ref="AB4:AF4"/>
    <mergeCell ref="AG4:AK4"/>
    <mergeCell ref="AL4:AP4"/>
    <mergeCell ref="AQ4:AU4"/>
    <mergeCell ref="C4:G4"/>
    <mergeCell ref="C5:G5"/>
    <mergeCell ref="H4:L4"/>
    <mergeCell ref="M4:Q4"/>
    <mergeCell ref="R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"/>
  <sheetViews>
    <sheetView workbookViewId="0">
      <selection activeCell="B5" sqref="B5:D5"/>
    </sheetView>
  </sheetViews>
  <sheetFormatPr defaultRowHeight="15" x14ac:dyDescent="0.25"/>
  <cols>
    <col min="1" max="1" width="5.85546875" customWidth="1"/>
    <col min="2" max="4" width="5.85546875" style="44" customWidth="1"/>
    <col min="5" max="7" width="5.85546875" customWidth="1"/>
    <col min="8" max="10" width="5.85546875" style="44" customWidth="1"/>
    <col min="11" max="13" width="5.85546875" customWidth="1"/>
    <col min="14" max="14" width="6.7109375" style="44" customWidth="1"/>
    <col min="15" max="16" width="5.85546875" style="44" customWidth="1"/>
    <col min="17" max="19" width="5.85546875" customWidth="1"/>
    <col min="20" max="22" width="5.85546875" style="44" customWidth="1"/>
    <col min="23" max="27" width="5.85546875" customWidth="1"/>
  </cols>
  <sheetData>
    <row r="2" spans="1:27" ht="18" x14ac:dyDescent="0.25">
      <c r="D2" s="49" t="s">
        <v>114</v>
      </c>
      <c r="E2" s="20"/>
      <c r="F2" s="20"/>
    </row>
    <row r="3" spans="1:27" x14ac:dyDescent="0.25">
      <c r="A3" t="s">
        <v>49</v>
      </c>
    </row>
    <row r="4" spans="1:27" ht="45" customHeight="1" x14ac:dyDescent="0.25">
      <c r="A4" s="14" t="s">
        <v>1</v>
      </c>
      <c r="B4" s="137" t="s">
        <v>2</v>
      </c>
      <c r="C4" s="138"/>
      <c r="D4" s="139"/>
      <c r="E4" s="129" t="s">
        <v>44</v>
      </c>
      <c r="F4" s="130"/>
      <c r="G4" s="130"/>
      <c r="H4" s="130"/>
      <c r="I4" s="130"/>
      <c r="J4" s="133"/>
      <c r="K4" s="129" t="s">
        <v>117</v>
      </c>
      <c r="L4" s="130"/>
      <c r="M4" s="130"/>
      <c r="N4" s="130"/>
      <c r="O4" s="130"/>
      <c r="P4" s="133"/>
      <c r="Q4" s="129" t="s">
        <v>118</v>
      </c>
      <c r="R4" s="130"/>
      <c r="S4" s="133"/>
      <c r="T4" s="129" t="s">
        <v>119</v>
      </c>
      <c r="U4" s="130"/>
      <c r="V4" s="130"/>
      <c r="W4" s="130"/>
      <c r="X4" s="130"/>
      <c r="Y4" s="133"/>
      <c r="Z4" s="14" t="s">
        <v>26</v>
      </c>
    </row>
    <row r="5" spans="1:27" ht="25.5" x14ac:dyDescent="0.25">
      <c r="A5" s="14"/>
      <c r="B5" s="108" t="s">
        <v>190</v>
      </c>
      <c r="C5" s="108" t="s">
        <v>191</v>
      </c>
      <c r="D5" s="108" t="s">
        <v>192</v>
      </c>
      <c r="E5" s="129" t="s">
        <v>115</v>
      </c>
      <c r="F5" s="130"/>
      <c r="G5" s="133"/>
      <c r="H5" s="137" t="s">
        <v>116</v>
      </c>
      <c r="I5" s="138"/>
      <c r="J5" s="139"/>
      <c r="K5" s="129" t="s">
        <v>115</v>
      </c>
      <c r="L5" s="130"/>
      <c r="M5" s="133"/>
      <c r="N5" s="137" t="s">
        <v>116</v>
      </c>
      <c r="O5" s="138"/>
      <c r="P5" s="139"/>
      <c r="Q5" s="35"/>
      <c r="R5" s="35"/>
      <c r="S5" s="14"/>
      <c r="T5" s="137" t="s">
        <v>115</v>
      </c>
      <c r="U5" s="138"/>
      <c r="V5" s="139"/>
      <c r="W5" s="129" t="s">
        <v>116</v>
      </c>
      <c r="X5" s="130"/>
      <c r="Y5" s="133"/>
      <c r="Z5" s="14"/>
    </row>
    <row r="6" spans="1:27" x14ac:dyDescent="0.25">
      <c r="A6" s="14"/>
      <c r="B6" s="137">
        <v>10</v>
      </c>
      <c r="C6" s="138"/>
      <c r="D6" s="139"/>
      <c r="E6" s="35"/>
      <c r="F6" s="35"/>
      <c r="G6" s="14">
        <v>10</v>
      </c>
      <c r="H6" s="45"/>
      <c r="I6" s="45"/>
      <c r="J6" s="45">
        <v>10</v>
      </c>
      <c r="K6" s="24"/>
      <c r="L6" s="24"/>
      <c r="M6" s="14">
        <v>10</v>
      </c>
      <c r="N6" s="45"/>
      <c r="O6" s="45"/>
      <c r="P6" s="45">
        <v>10</v>
      </c>
      <c r="Q6" s="24"/>
      <c r="R6" s="24"/>
      <c r="S6" s="14">
        <v>10</v>
      </c>
      <c r="T6" s="45"/>
      <c r="U6" s="45"/>
      <c r="V6" s="45">
        <v>10</v>
      </c>
      <c r="W6" s="24"/>
      <c r="X6" s="24"/>
      <c r="Y6" s="14">
        <v>10</v>
      </c>
      <c r="Z6" s="14">
        <v>80</v>
      </c>
    </row>
    <row r="7" spans="1:27" x14ac:dyDescent="0.25">
      <c r="A7" s="14">
        <v>1</v>
      </c>
      <c r="B7" s="45"/>
      <c r="C7" s="45"/>
      <c r="D7" s="45"/>
      <c r="E7" s="24"/>
      <c r="F7" s="24"/>
      <c r="G7" s="14"/>
      <c r="H7" s="45"/>
      <c r="I7" s="45"/>
      <c r="J7" s="45"/>
      <c r="K7" s="24"/>
      <c r="L7" s="24"/>
      <c r="M7" s="14"/>
      <c r="N7" s="45"/>
      <c r="O7" s="45"/>
      <c r="P7" s="45"/>
      <c r="Q7" s="24"/>
      <c r="R7" s="24"/>
      <c r="S7" s="14"/>
      <c r="T7" s="45"/>
      <c r="U7" s="45"/>
      <c r="V7" s="45"/>
      <c r="W7" s="24"/>
      <c r="X7" s="24"/>
      <c r="Y7" s="14"/>
      <c r="Z7" s="14">
        <f>(B7+C7+D7)/3+(E7+F7+G7)/3+(H7+I7+J7)/3+(K7+L7+M7)/3+(N7+O7+P7)/3+(Q7+R7+S7)/3+(T7+U7+V7)/3+(W7+X7+Y7)/3</f>
        <v>0</v>
      </c>
      <c r="AA7" s="33"/>
    </row>
    <row r="8" spans="1:27" x14ac:dyDescent="0.25">
      <c r="A8" s="14">
        <v>2</v>
      </c>
      <c r="B8" s="45"/>
      <c r="C8" s="45"/>
      <c r="D8" s="45"/>
      <c r="E8" s="24"/>
      <c r="F8" s="24"/>
      <c r="G8" s="14"/>
      <c r="H8" s="45"/>
      <c r="I8" s="45"/>
      <c r="J8" s="45"/>
      <c r="K8" s="24"/>
      <c r="L8" s="24"/>
      <c r="M8" s="14"/>
      <c r="N8" s="45"/>
      <c r="O8" s="45"/>
      <c r="P8" s="45"/>
      <c r="Q8" s="24"/>
      <c r="R8" s="24"/>
      <c r="S8" s="14"/>
      <c r="T8" s="45"/>
      <c r="U8" s="45"/>
      <c r="V8" s="45"/>
      <c r="W8" s="24"/>
      <c r="X8" s="24"/>
      <c r="Y8" s="14"/>
      <c r="Z8" s="24">
        <f t="shared" ref="Z8:Z18" si="0">(B8+C8+D8)/3+(E8+F8+G8)/3+(H8+I8+J8)/3+(K8+L8+M8)/3+(N8+O8+P8)/3+(Q8+R8+S8)/3+(T8+U8+V8)/3+(W8+X8+Y8)/3</f>
        <v>0</v>
      </c>
    </row>
    <row r="9" spans="1:27" x14ac:dyDescent="0.25">
      <c r="A9" s="14">
        <v>3</v>
      </c>
      <c r="B9" s="45"/>
      <c r="C9" s="45"/>
      <c r="D9" s="45"/>
      <c r="E9" s="24"/>
      <c r="F9" s="24"/>
      <c r="G9" s="14"/>
      <c r="H9" s="45"/>
      <c r="I9" s="45"/>
      <c r="J9" s="45"/>
      <c r="K9" s="24"/>
      <c r="L9" s="24"/>
      <c r="M9" s="14"/>
      <c r="N9" s="45"/>
      <c r="O9" s="45"/>
      <c r="P9" s="45"/>
      <c r="Q9" s="24"/>
      <c r="R9" s="24"/>
      <c r="S9" s="14"/>
      <c r="T9" s="45"/>
      <c r="U9" s="45"/>
      <c r="V9" s="45"/>
      <c r="W9" s="24"/>
      <c r="X9" s="24"/>
      <c r="Y9" s="14"/>
      <c r="Z9" s="24">
        <f t="shared" si="0"/>
        <v>0</v>
      </c>
      <c r="AA9" s="33"/>
    </row>
    <row r="10" spans="1:27" x14ac:dyDescent="0.25">
      <c r="A10" s="14">
        <v>4</v>
      </c>
      <c r="B10" s="45"/>
      <c r="C10" s="45"/>
      <c r="D10" s="45"/>
      <c r="E10" s="24"/>
      <c r="F10" s="24"/>
      <c r="G10" s="14"/>
      <c r="H10" s="45"/>
      <c r="I10" s="45"/>
      <c r="J10" s="45"/>
      <c r="K10" s="24"/>
      <c r="L10" s="24"/>
      <c r="M10" s="14"/>
      <c r="N10" s="45"/>
      <c r="O10" s="45"/>
      <c r="P10" s="45"/>
      <c r="Q10" s="24"/>
      <c r="R10" s="24"/>
      <c r="S10" s="14"/>
      <c r="T10" s="45"/>
      <c r="U10" s="45"/>
      <c r="V10" s="45"/>
      <c r="W10" s="24"/>
      <c r="X10" s="24"/>
      <c r="Y10" s="14"/>
      <c r="Z10" s="24">
        <f t="shared" si="0"/>
        <v>0</v>
      </c>
      <c r="AA10" s="33"/>
    </row>
    <row r="11" spans="1:27" x14ac:dyDescent="0.25">
      <c r="A11" s="14">
        <v>5</v>
      </c>
      <c r="B11" s="45"/>
      <c r="C11" s="45"/>
      <c r="D11" s="45"/>
      <c r="E11" s="24"/>
      <c r="F11" s="24"/>
      <c r="G11" s="14"/>
      <c r="H11" s="45"/>
      <c r="I11" s="45"/>
      <c r="J11" s="45"/>
      <c r="K11" s="24"/>
      <c r="L11" s="24"/>
      <c r="M11" s="14"/>
      <c r="N11" s="45"/>
      <c r="O11" s="45"/>
      <c r="P11" s="45"/>
      <c r="Q11" s="24"/>
      <c r="R11" s="24"/>
      <c r="S11" s="14"/>
      <c r="T11" s="45"/>
      <c r="U11" s="45"/>
      <c r="V11" s="45"/>
      <c r="W11" s="24"/>
      <c r="X11" s="24"/>
      <c r="Y11" s="14"/>
      <c r="Z11" s="24">
        <f t="shared" si="0"/>
        <v>0</v>
      </c>
      <c r="AA11" s="33"/>
    </row>
    <row r="12" spans="1:27" x14ac:dyDescent="0.25">
      <c r="A12" s="14">
        <v>6</v>
      </c>
      <c r="B12" s="45"/>
      <c r="C12" s="45"/>
      <c r="D12" s="45"/>
      <c r="E12" s="24"/>
      <c r="F12" s="24"/>
      <c r="G12" s="14"/>
      <c r="H12" s="45"/>
      <c r="I12" s="45"/>
      <c r="J12" s="45"/>
      <c r="K12" s="24"/>
      <c r="L12" s="24"/>
      <c r="M12" s="14"/>
      <c r="N12" s="45"/>
      <c r="O12" s="45"/>
      <c r="P12" s="45"/>
      <c r="Q12" s="24"/>
      <c r="R12" s="24"/>
      <c r="S12" s="14"/>
      <c r="T12" s="45"/>
      <c r="U12" s="45"/>
      <c r="V12" s="45"/>
      <c r="W12" s="24"/>
      <c r="X12" s="24"/>
      <c r="Y12" s="14"/>
      <c r="Z12" s="24">
        <f t="shared" si="0"/>
        <v>0</v>
      </c>
    </row>
    <row r="13" spans="1:27" x14ac:dyDescent="0.25">
      <c r="A13" s="14">
        <v>7</v>
      </c>
      <c r="B13" s="45"/>
      <c r="C13" s="45"/>
      <c r="D13" s="45"/>
      <c r="E13" s="24"/>
      <c r="F13" s="24"/>
      <c r="G13" s="14"/>
      <c r="H13" s="45"/>
      <c r="I13" s="45"/>
      <c r="J13" s="45"/>
      <c r="K13" s="24"/>
      <c r="L13" s="24"/>
      <c r="M13" s="14"/>
      <c r="N13" s="45"/>
      <c r="O13" s="45"/>
      <c r="P13" s="45"/>
      <c r="Q13" s="24"/>
      <c r="R13" s="24"/>
      <c r="S13" s="14"/>
      <c r="T13" s="45"/>
      <c r="U13" s="45"/>
      <c r="V13" s="45"/>
      <c r="W13" s="24"/>
      <c r="X13" s="24"/>
      <c r="Y13" s="14"/>
      <c r="Z13" s="24">
        <f t="shared" si="0"/>
        <v>0</v>
      </c>
    </row>
    <row r="14" spans="1:27" x14ac:dyDescent="0.25">
      <c r="A14" s="14">
        <v>8</v>
      </c>
      <c r="B14" s="45"/>
      <c r="C14" s="45"/>
      <c r="D14" s="45"/>
      <c r="E14" s="24"/>
      <c r="F14" s="24"/>
      <c r="G14" s="14"/>
      <c r="H14" s="45"/>
      <c r="I14" s="45"/>
      <c r="J14" s="45"/>
      <c r="K14" s="24"/>
      <c r="L14" s="24"/>
      <c r="M14" s="14"/>
      <c r="N14" s="45"/>
      <c r="O14" s="45"/>
      <c r="P14" s="45"/>
      <c r="Q14" s="24"/>
      <c r="R14" s="24"/>
      <c r="S14" s="14"/>
      <c r="T14" s="45"/>
      <c r="U14" s="45"/>
      <c r="V14" s="45"/>
      <c r="W14" s="24"/>
      <c r="X14" s="24"/>
      <c r="Y14" s="14"/>
      <c r="Z14" s="24">
        <f t="shared" si="0"/>
        <v>0</v>
      </c>
    </row>
    <row r="15" spans="1:27" x14ac:dyDescent="0.25">
      <c r="A15" s="14"/>
      <c r="B15" s="45"/>
      <c r="C15" s="45"/>
      <c r="D15" s="45"/>
      <c r="E15" s="24"/>
      <c r="F15" s="24"/>
      <c r="G15" s="14"/>
      <c r="H15" s="45"/>
      <c r="I15" s="45"/>
      <c r="J15" s="45"/>
      <c r="K15" s="24"/>
      <c r="L15" s="24"/>
      <c r="M15" s="14"/>
      <c r="N15" s="45"/>
      <c r="O15" s="45"/>
      <c r="P15" s="45"/>
      <c r="Q15" s="24"/>
      <c r="R15" s="24"/>
      <c r="S15" s="14"/>
      <c r="T15" s="45"/>
      <c r="U15" s="45"/>
      <c r="V15" s="45"/>
      <c r="W15" s="24"/>
      <c r="X15" s="24"/>
      <c r="Y15" s="14"/>
      <c r="Z15" s="24">
        <f t="shared" si="0"/>
        <v>0</v>
      </c>
    </row>
    <row r="16" spans="1:27" x14ac:dyDescent="0.25">
      <c r="A16" s="14"/>
      <c r="B16" s="45"/>
      <c r="C16" s="45"/>
      <c r="D16" s="45"/>
      <c r="E16" s="24"/>
      <c r="F16" s="24"/>
      <c r="G16" s="14"/>
      <c r="H16" s="45"/>
      <c r="I16" s="45"/>
      <c r="J16" s="45"/>
      <c r="K16" s="24"/>
      <c r="L16" s="24"/>
      <c r="M16" s="14"/>
      <c r="N16" s="45"/>
      <c r="O16" s="45"/>
      <c r="P16" s="45"/>
      <c r="Q16" s="24"/>
      <c r="R16" s="24"/>
      <c r="S16" s="14"/>
      <c r="T16" s="45"/>
      <c r="U16" s="45"/>
      <c r="V16" s="45"/>
      <c r="W16" s="24"/>
      <c r="X16" s="24"/>
      <c r="Y16" s="14"/>
      <c r="Z16" s="24">
        <f t="shared" si="0"/>
        <v>0</v>
      </c>
    </row>
    <row r="17" spans="1:26" x14ac:dyDescent="0.25">
      <c r="A17" s="14"/>
      <c r="B17" s="45"/>
      <c r="C17" s="45"/>
      <c r="D17" s="45"/>
      <c r="E17" s="24"/>
      <c r="F17" s="24"/>
      <c r="G17" s="14"/>
      <c r="H17" s="45"/>
      <c r="I17" s="45"/>
      <c r="J17" s="45"/>
      <c r="K17" s="24"/>
      <c r="L17" s="24"/>
      <c r="M17" s="14"/>
      <c r="N17" s="45"/>
      <c r="O17" s="45"/>
      <c r="P17" s="45"/>
      <c r="Q17" s="24"/>
      <c r="R17" s="24"/>
      <c r="S17" s="14"/>
      <c r="T17" s="45"/>
      <c r="U17" s="45"/>
      <c r="V17" s="45"/>
      <c r="W17" s="24"/>
      <c r="X17" s="24"/>
      <c r="Y17" s="14"/>
      <c r="Z17" s="24">
        <f t="shared" si="0"/>
        <v>0</v>
      </c>
    </row>
    <row r="18" spans="1:26" x14ac:dyDescent="0.25">
      <c r="A18" s="14"/>
      <c r="B18" s="45"/>
      <c r="C18" s="45"/>
      <c r="D18" s="45"/>
      <c r="E18" s="24"/>
      <c r="F18" s="24"/>
      <c r="G18" s="14"/>
      <c r="H18" s="45"/>
      <c r="I18" s="45"/>
      <c r="J18" s="45"/>
      <c r="K18" s="24"/>
      <c r="L18" s="24"/>
      <c r="M18" s="14"/>
      <c r="N18" s="45"/>
      <c r="O18" s="45"/>
      <c r="P18" s="45"/>
      <c r="Q18" s="24"/>
      <c r="R18" s="24"/>
      <c r="S18" s="14"/>
      <c r="T18" s="45"/>
      <c r="U18" s="45"/>
      <c r="V18" s="45"/>
      <c r="W18" s="24"/>
      <c r="X18" s="24"/>
      <c r="Y18" s="14"/>
      <c r="Z18" s="24">
        <f t="shared" si="0"/>
        <v>0</v>
      </c>
    </row>
    <row r="19" spans="1:26" x14ac:dyDescent="0.25">
      <c r="A19" s="14"/>
      <c r="B19" s="45"/>
      <c r="C19" s="45"/>
      <c r="D19" s="45"/>
      <c r="E19" s="24"/>
      <c r="F19" s="24"/>
      <c r="G19" s="14"/>
      <c r="H19" s="45"/>
      <c r="I19" s="45"/>
      <c r="J19" s="45"/>
      <c r="K19" s="24"/>
      <c r="L19" s="24"/>
      <c r="M19" s="14"/>
      <c r="N19" s="45"/>
      <c r="O19" s="45"/>
      <c r="P19" s="45"/>
      <c r="Q19" s="24"/>
      <c r="R19" s="24"/>
      <c r="S19" s="14"/>
      <c r="T19" s="45"/>
      <c r="U19" s="45"/>
      <c r="V19" s="45"/>
      <c r="W19" s="24"/>
      <c r="X19" s="24"/>
      <c r="Y19" s="14"/>
      <c r="Z19" s="14"/>
    </row>
    <row r="23" spans="1:26" x14ac:dyDescent="0.25">
      <c r="S23" t="s">
        <v>100</v>
      </c>
    </row>
    <row r="25" spans="1:26" x14ac:dyDescent="0.25">
      <c r="S25" t="s">
        <v>101</v>
      </c>
    </row>
  </sheetData>
  <mergeCells count="12">
    <mergeCell ref="B6:D6"/>
    <mergeCell ref="E5:G5"/>
    <mergeCell ref="H5:J5"/>
    <mergeCell ref="K5:M5"/>
    <mergeCell ref="N5:P5"/>
    <mergeCell ref="Q4:S4"/>
    <mergeCell ref="T4:Y4"/>
    <mergeCell ref="T5:V5"/>
    <mergeCell ref="W5:Y5"/>
    <mergeCell ref="B4:D4"/>
    <mergeCell ref="K4:P4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КМ-Ф</vt:lpstr>
      <vt:lpstr>СМ-Ф</vt:lpstr>
      <vt:lpstr>СжМ</vt:lpstr>
      <vt:lpstr>СММ</vt:lpstr>
      <vt:lpstr>Миндаль+ДФ</vt:lpstr>
      <vt:lpstr>Лист6</vt:lpstr>
      <vt:lpstr>ХРна поле</vt:lpstr>
      <vt:lpstr>СТИЛЕТ</vt:lpstr>
      <vt:lpstr>ГРАДИЕНТ</vt:lpstr>
      <vt:lpstr>АПАР. МАН.</vt:lpstr>
      <vt:lpstr>Soak-Of</vt:lpstr>
      <vt:lpstr>КДГЛ</vt:lpstr>
      <vt:lpstr>Лист5</vt:lpstr>
      <vt:lpstr>КОМБИ</vt:lpstr>
      <vt:lpstr>Рекорд</vt:lpstr>
      <vt:lpstr>АЭРОполе</vt:lpstr>
      <vt:lpstr>Лист8</vt:lpstr>
      <vt:lpstr>Лист9</vt:lpstr>
      <vt:lpstr>СПГ-Л</vt:lpstr>
      <vt:lpstr>Лист3</vt:lpstr>
      <vt:lpstr>Лист4</vt:lpstr>
      <vt:lpstr>MIX</vt:lpstr>
      <vt:lpstr>ХРкор</vt:lpstr>
      <vt:lpstr>РОСП пл кор</vt:lpstr>
      <vt:lpstr>Постер кор</vt:lpstr>
      <vt:lpstr>Постер дл н</vt:lpstr>
      <vt:lpstr>Постер Своб</vt:lpstr>
      <vt:lpstr>АЭРО кор</vt:lpstr>
      <vt:lpstr>ДЕКОР пр</vt:lpstr>
      <vt:lpstr>3-D</vt:lpstr>
      <vt:lpstr>МАНЕКЕН-рука</vt:lpstr>
      <vt:lpstr>Салонная Лепка</vt:lpstr>
      <vt:lpstr>Лист7</vt:lpstr>
      <vt:lpstr>Гелев Диз 5типсов</vt:lpstr>
      <vt:lpstr>Инкруст</vt:lpstr>
      <vt:lpstr>Пед. типсы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2021-07-20T08:28:09Z</dcterms:modified>
</cp:coreProperties>
</file>