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0" windowHeight="9390" activeTab="3"/>
  </bookViews>
  <sheets>
    <sheet name="КМ-Ф" sheetId="1" r:id="rId1"/>
    <sheet name="МКрМ" sheetId="32" r:id="rId2"/>
    <sheet name="СМ-Ф" sheetId="3" r:id="rId3"/>
    <sheet name="СжМ" sheetId="5" r:id="rId4"/>
    <sheet name="СММ" sheetId="6" r:id="rId5"/>
    <sheet name="Миндаль+ДФ1" sheetId="36" r:id="rId6"/>
    <sheet name="СТИЛЕТ" sheetId="9" r:id="rId7"/>
    <sheet name="ХрустальФренч" sheetId="35" r:id="rId8"/>
    <sheet name="ГРАДИЕНТ" sheetId="10" r:id="rId9"/>
    <sheet name="АПАР. МАН." sheetId="11" r:id="rId10"/>
    <sheet name="Soak-Of" sheetId="12" r:id="rId11"/>
    <sheet name="Soak-of Профи" sheetId="37" r:id="rId12"/>
    <sheet name="MIX" sheetId="18" r:id="rId13"/>
    <sheet name="ХРкор" sheetId="19" r:id="rId14"/>
    <sheet name="ХРкорНаилВпеч" sheetId="38" r:id="rId15"/>
    <sheet name="НаращВФ" sheetId="34" r:id="rId16"/>
    <sheet name="Постер Инста кор" sheetId="21" r:id="rId17"/>
    <sheet name="Постер дл н" sheetId="22" r:id="rId18"/>
    <sheet name="КОМБИ" sheetId="14" r:id="rId19"/>
    <sheet name="КДГЛ" sheetId="13" r:id="rId20"/>
    <sheet name="МоднСМ" sheetId="33" r:id="rId21"/>
    <sheet name="СПГ-Л" sheetId="17" r:id="rId22"/>
    <sheet name="РОСП пл кор" sheetId="20" r:id="rId23"/>
    <sheet name="Постер Своб" sheetId="23" r:id="rId24"/>
    <sheet name="БЕЗОпила" sheetId="40" r:id="rId25"/>
    <sheet name="АЭРО кор" sheetId="24" r:id="rId26"/>
    <sheet name="ДЕКОР пр" sheetId="25" r:id="rId27"/>
    <sheet name="3-D" sheetId="26" r:id="rId28"/>
    <sheet name="Креативный образ" sheetId="41" r:id="rId29"/>
    <sheet name="Салонная Лепка" sheetId="28" r:id="rId30"/>
    <sheet name="Гелев Диз 5типсах" sheetId="39" r:id="rId31"/>
    <sheet name="Инкруст" sheetId="30" r:id="rId32"/>
    <sheet name="Пед. типсы" sheetId="31" r:id="rId33"/>
  </sheets>
  <calcPr calcId="145621"/>
</workbook>
</file>

<file path=xl/calcChain.xml><?xml version="1.0" encoding="utf-8"?>
<calcChain xmlns="http://schemas.openxmlformats.org/spreadsheetml/2006/main">
  <c r="P18" i="40" l="1"/>
  <c r="P17" i="40"/>
  <c r="P16" i="40"/>
  <c r="P15" i="40"/>
  <c r="P14" i="40"/>
  <c r="P13" i="40"/>
  <c r="P12" i="40"/>
  <c r="P11" i="40"/>
  <c r="P10" i="40"/>
  <c r="G30" i="31" l="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F22" i="30" l="1"/>
  <c r="F21" i="30"/>
  <c r="F20" i="30"/>
  <c r="F19" i="30"/>
  <c r="F18" i="30"/>
  <c r="F17" i="30"/>
  <c r="F16" i="30"/>
  <c r="F15" i="30"/>
  <c r="F14" i="30"/>
  <c r="F13" i="30"/>
  <c r="F12" i="30"/>
  <c r="F11" i="30"/>
  <c r="F10" i="30"/>
  <c r="F9" i="30"/>
  <c r="F8" i="30"/>
  <c r="G23" i="39" l="1"/>
  <c r="G22" i="39"/>
  <c r="G21" i="39"/>
  <c r="G20" i="39"/>
  <c r="G19" i="39"/>
  <c r="G18" i="39"/>
  <c r="G17" i="39"/>
  <c r="G16" i="39"/>
  <c r="G15" i="39"/>
  <c r="G14" i="39"/>
  <c r="G13" i="39"/>
  <c r="G12" i="39"/>
  <c r="G11" i="39"/>
  <c r="G10" i="39"/>
  <c r="G9" i="39"/>
  <c r="G8" i="39"/>
  <c r="G7" i="39"/>
  <c r="G6" i="39"/>
  <c r="G5" i="39"/>
  <c r="F24" i="26" l="1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17" i="25" l="1"/>
  <c r="F16" i="25"/>
  <c r="F15" i="25"/>
  <c r="F14" i="25"/>
  <c r="F13" i="25"/>
  <c r="F12" i="25"/>
  <c r="F11" i="25"/>
  <c r="F10" i="25"/>
  <c r="F9" i="25"/>
  <c r="AB28" i="24" l="1"/>
  <c r="AI27" i="24"/>
  <c r="AB27" i="24"/>
  <c r="AI26" i="24"/>
  <c r="AB26" i="24"/>
  <c r="AI25" i="24"/>
  <c r="AB25" i="24"/>
  <c r="AB24" i="24"/>
  <c r="AB23" i="24"/>
  <c r="AB22" i="24"/>
  <c r="AB21" i="24"/>
  <c r="AI20" i="24"/>
  <c r="AB20" i="24"/>
  <c r="AI19" i="24"/>
  <c r="AB19" i="24"/>
  <c r="AB18" i="24"/>
  <c r="AB17" i="24"/>
  <c r="AB16" i="24"/>
  <c r="AB15" i="24"/>
  <c r="AB14" i="24"/>
  <c r="AB13" i="24"/>
  <c r="AB12" i="24"/>
  <c r="AB11" i="24"/>
  <c r="AB10" i="24"/>
  <c r="AB9" i="24"/>
  <c r="AB8" i="24"/>
  <c r="H15" i="22" l="1"/>
  <c r="H14" i="22"/>
  <c r="H13" i="22"/>
  <c r="H12" i="22"/>
  <c r="H11" i="22"/>
  <c r="H10" i="22"/>
  <c r="H13" i="21"/>
  <c r="H12" i="21"/>
  <c r="H11" i="21"/>
  <c r="F31" i="38" l="1"/>
  <c r="F30" i="38"/>
  <c r="F29" i="38"/>
  <c r="F28" i="38"/>
  <c r="F27" i="38"/>
  <c r="F26" i="38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8" i="18" l="1"/>
  <c r="F7" i="18"/>
  <c r="F6" i="18"/>
  <c r="F5" i="18"/>
  <c r="F4" i="18"/>
  <c r="R17" i="37" l="1"/>
  <c r="R16" i="37"/>
  <c r="R15" i="37"/>
  <c r="R14" i="37"/>
  <c r="R13" i="37"/>
  <c r="R12" i="37"/>
  <c r="R11" i="37"/>
  <c r="R10" i="37"/>
  <c r="R9" i="37"/>
  <c r="R8" i="37"/>
  <c r="R7" i="37"/>
  <c r="R6" i="37"/>
  <c r="O12" i="10" l="1"/>
  <c r="O11" i="10"/>
  <c r="O10" i="10"/>
  <c r="O9" i="10"/>
  <c r="O8" i="10"/>
  <c r="O7" i="10"/>
  <c r="O6" i="10"/>
  <c r="AQ13" i="36" l="1"/>
  <c r="AQ12" i="36"/>
  <c r="AQ11" i="36"/>
  <c r="AQ10" i="36"/>
  <c r="AQ9" i="36"/>
  <c r="AQ8" i="36"/>
  <c r="AQ7" i="36"/>
  <c r="W6" i="35" l="1"/>
  <c r="W7" i="35"/>
  <c r="W8" i="35"/>
  <c r="W9" i="35"/>
  <c r="W10" i="35"/>
  <c r="W11" i="35"/>
  <c r="W12" i="35"/>
  <c r="W13" i="35"/>
  <c r="W14" i="35"/>
  <c r="W15" i="35"/>
  <c r="W16" i="35"/>
  <c r="W17" i="35"/>
  <c r="W18" i="35"/>
  <c r="W19" i="35"/>
  <c r="W20" i="35"/>
  <c r="W21" i="35"/>
  <c r="W22" i="35"/>
  <c r="W23" i="35"/>
  <c r="W24" i="35"/>
  <c r="W25" i="35"/>
  <c r="W26" i="35"/>
  <c r="W5" i="35"/>
  <c r="Q8" i="9"/>
  <c r="Q9" i="9"/>
  <c r="Q10" i="9"/>
  <c r="Q11" i="9"/>
  <c r="Q12" i="9"/>
  <c r="Q7" i="9"/>
  <c r="R4" i="34" l="1"/>
  <c r="R8" i="34"/>
  <c r="R7" i="34"/>
  <c r="R6" i="34"/>
  <c r="R5" i="34"/>
  <c r="L7" i="33" l="1"/>
  <c r="L8" i="33"/>
  <c r="L9" i="33"/>
  <c r="L10" i="33"/>
  <c r="L11" i="33"/>
  <c r="L12" i="33"/>
  <c r="L13" i="33"/>
  <c r="L6" i="33"/>
  <c r="Y8" i="19" l="1"/>
  <c r="Y7" i="19"/>
  <c r="AJ7" i="19"/>
  <c r="R37" i="17" l="1"/>
  <c r="R36" i="17"/>
  <c r="R35" i="17"/>
  <c r="R34" i="17"/>
  <c r="R33" i="17"/>
  <c r="R32" i="17"/>
  <c r="R31" i="17"/>
  <c r="R30" i="17"/>
  <c r="R29" i="17"/>
  <c r="R28" i="17"/>
  <c r="R27" i="17"/>
  <c r="R26" i="17"/>
  <c r="T31" i="12" l="1"/>
  <c r="T30" i="12"/>
  <c r="T29" i="12"/>
  <c r="T28" i="12"/>
  <c r="T27" i="12"/>
  <c r="T26" i="12"/>
  <c r="T25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7" i="12"/>
  <c r="M27" i="14" l="1"/>
  <c r="M40" i="14"/>
  <c r="M25" i="14"/>
  <c r="M14" i="14" l="1"/>
  <c r="M15" i="14"/>
  <c r="M16" i="14"/>
  <c r="M17" i="14"/>
  <c r="M18" i="14"/>
  <c r="M19" i="14"/>
  <c r="M20" i="14"/>
  <c r="M21" i="14"/>
  <c r="M22" i="14"/>
  <c r="M23" i="14"/>
  <c r="M24" i="14"/>
  <c r="M26" i="14"/>
  <c r="M46" i="14"/>
  <c r="M47" i="14"/>
  <c r="M48" i="14"/>
  <c r="M49" i="14"/>
  <c r="M50" i="14"/>
  <c r="M51" i="14"/>
  <c r="M52" i="14"/>
  <c r="M37" i="14"/>
  <c r="M38" i="14"/>
  <c r="M39" i="14"/>
  <c r="Q7" i="11" l="1"/>
  <c r="Q25" i="11"/>
  <c r="Q26" i="11" l="1"/>
  <c r="Q27" i="11"/>
  <c r="Q28" i="11"/>
  <c r="Q29" i="11"/>
  <c r="Q30" i="11"/>
  <c r="Q31" i="11"/>
  <c r="Q32" i="11"/>
  <c r="Q33" i="11"/>
  <c r="Q34" i="11"/>
  <c r="Q35" i="11"/>
  <c r="Q36" i="11"/>
  <c r="Q37" i="11"/>
  <c r="Q38" i="11"/>
  <c r="Q8" i="11"/>
  <c r="Q9" i="11"/>
  <c r="Q10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Q23" i="11"/>
  <c r="Q24" i="11"/>
  <c r="AA6" i="32" l="1"/>
  <c r="AA21" i="32" l="1"/>
  <c r="AA22" i="32"/>
  <c r="AA23" i="32"/>
  <c r="AA24" i="32"/>
  <c r="AA25" i="32"/>
  <c r="AA5" i="32"/>
  <c r="AA7" i="32"/>
  <c r="AA8" i="32"/>
  <c r="AA9" i="32"/>
  <c r="AA10" i="32"/>
  <c r="AA11" i="32"/>
  <c r="AA12" i="32"/>
  <c r="AA13" i="32"/>
  <c r="AA14" i="32"/>
  <c r="AA15" i="32"/>
  <c r="AA16" i="32"/>
  <c r="AA17" i="32"/>
  <c r="AA18" i="32"/>
  <c r="AA19" i="32"/>
  <c r="AA20" i="32"/>
  <c r="AA4" i="32"/>
  <c r="V7" i="3" l="1"/>
  <c r="V8" i="3"/>
  <c r="V9" i="3"/>
  <c r="V10" i="3"/>
  <c r="V11" i="3"/>
  <c r="V12" i="3"/>
  <c r="V6" i="3"/>
  <c r="N22" i="6" l="1"/>
  <c r="R39" i="5" l="1"/>
  <c r="R10" i="5" l="1"/>
  <c r="R11" i="5"/>
  <c r="N24" i="6"/>
  <c r="N25" i="6"/>
  <c r="N26" i="6"/>
  <c r="N27" i="6"/>
  <c r="N28" i="6"/>
  <c r="N29" i="6"/>
  <c r="N30" i="6"/>
  <c r="N13" i="6"/>
  <c r="N12" i="6"/>
  <c r="R42" i="5" l="1"/>
  <c r="AB13" i="1" l="1"/>
  <c r="AB14" i="1"/>
  <c r="AB15" i="1"/>
  <c r="AB16" i="1"/>
  <c r="AB17" i="1"/>
  <c r="AB18" i="1"/>
  <c r="AB8" i="1" l="1"/>
  <c r="M35" i="14"/>
  <c r="M36" i="14"/>
  <c r="M41" i="14"/>
  <c r="M42" i="14"/>
  <c r="M43" i="14"/>
  <c r="M44" i="14"/>
  <c r="M45" i="14"/>
  <c r="G10" i="23"/>
  <c r="G11" i="23"/>
  <c r="G12" i="23"/>
  <c r="G13" i="23"/>
  <c r="G14" i="23"/>
  <c r="G15" i="23"/>
  <c r="G16" i="23"/>
  <c r="G17" i="23"/>
  <c r="G18" i="23"/>
  <c r="G19" i="23"/>
  <c r="G9" i="23"/>
  <c r="AB12" i="1"/>
  <c r="R25" i="17"/>
  <c r="R24" i="17"/>
  <c r="R31" i="5"/>
  <c r="R32" i="5"/>
  <c r="R33" i="5"/>
  <c r="R34" i="5"/>
  <c r="R35" i="5"/>
  <c r="R36" i="5"/>
  <c r="R37" i="5"/>
  <c r="R38" i="5"/>
  <c r="R40" i="5"/>
  <c r="R41" i="5"/>
  <c r="R30" i="5" l="1"/>
  <c r="R7" i="5"/>
  <c r="R27" i="5"/>
  <c r="R28" i="5"/>
  <c r="R29" i="5"/>
  <c r="N23" i="6"/>
  <c r="N20" i="6"/>
  <c r="N21" i="6"/>
  <c r="W12" i="13" l="1"/>
  <c r="W13" i="13"/>
  <c r="W14" i="13"/>
  <c r="W15" i="13"/>
  <c r="W16" i="13"/>
  <c r="W17" i="13"/>
  <c r="W18" i="13"/>
  <c r="W19" i="13"/>
  <c r="W20" i="13"/>
  <c r="W21" i="13"/>
  <c r="W22" i="13"/>
  <c r="W23" i="13"/>
  <c r="W24" i="13"/>
  <c r="M9" i="14"/>
  <c r="M10" i="14"/>
  <c r="M11" i="14"/>
  <c r="M12" i="14"/>
  <c r="M13" i="14"/>
  <c r="M28" i="14"/>
  <c r="M29" i="14"/>
  <c r="M30" i="14"/>
  <c r="M31" i="14"/>
  <c r="M32" i="14"/>
  <c r="M33" i="14"/>
  <c r="M34" i="14"/>
  <c r="M8" i="14"/>
  <c r="F25" i="28"/>
  <c r="F2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7" i="28"/>
  <c r="F6" i="28"/>
  <c r="F5" i="28"/>
  <c r="W10" i="13"/>
  <c r="W11" i="13"/>
  <c r="W9" i="13"/>
  <c r="W8" i="13"/>
  <c r="W7" i="13"/>
  <c r="AJ9" i="19"/>
  <c r="AJ10" i="19"/>
  <c r="AJ11" i="19"/>
  <c r="AJ8" i="19"/>
  <c r="AB9" i="1"/>
  <c r="AB10" i="1"/>
  <c r="AB11" i="1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6" i="17"/>
  <c r="N8" i="6"/>
  <c r="N9" i="6"/>
  <c r="N10" i="6"/>
  <c r="N11" i="6"/>
  <c r="N14" i="6"/>
  <c r="N15" i="6"/>
  <c r="N16" i="6"/>
  <c r="N17" i="6"/>
  <c r="N18" i="6"/>
  <c r="N19" i="6"/>
  <c r="N7" i="6"/>
  <c r="S20" i="20"/>
  <c r="S19" i="20"/>
  <c r="S18" i="20"/>
  <c r="S17" i="20"/>
  <c r="S16" i="20"/>
  <c r="S15" i="20"/>
  <c r="S14" i="20"/>
  <c r="S13" i="20"/>
  <c r="S12" i="20"/>
  <c r="S11" i="20"/>
  <c r="S10" i="20"/>
  <c r="S9" i="20"/>
  <c r="S8" i="20"/>
  <c r="S7" i="20"/>
  <c r="R8" i="5"/>
  <c r="R9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</calcChain>
</file>

<file path=xl/sharedStrings.xml><?xml version="1.0" encoding="utf-8"?>
<sst xmlns="http://schemas.openxmlformats.org/spreadsheetml/2006/main" count="713" uniqueCount="271">
  <si>
    <t>Судья</t>
  </si>
  <si>
    <t>Номер</t>
  </si>
  <si>
    <t>Общее впечатление</t>
  </si>
  <si>
    <t xml:space="preserve">Форма         </t>
  </si>
  <si>
    <t>Длина</t>
  </si>
  <si>
    <t xml:space="preserve">Продольная арка ногтя </t>
  </si>
  <si>
    <t xml:space="preserve">Боковые стороны    </t>
  </si>
  <si>
    <t xml:space="preserve">Поперечная акра ногтя </t>
  </si>
  <si>
    <t>Торец ногтя, линия волоса</t>
  </si>
  <si>
    <t>Линия кутикулы</t>
  </si>
  <si>
    <t>Чистота работы</t>
  </si>
  <si>
    <t>Линия улыбки</t>
  </si>
  <si>
    <t>Техника, контроль материала</t>
  </si>
  <si>
    <t>Полировка</t>
  </si>
  <si>
    <t>Штрафные баллы</t>
  </si>
  <si>
    <t>________________</t>
  </si>
  <si>
    <t>Соотв дл НЛ</t>
  </si>
  <si>
    <t>Апекс</t>
  </si>
  <si>
    <t>Сложность</t>
  </si>
  <si>
    <t>Компановка</t>
  </si>
  <si>
    <t>Композиция</t>
  </si>
  <si>
    <t>Штраф</t>
  </si>
  <si>
    <t>Итого</t>
  </si>
  <si>
    <t xml:space="preserve">Инкрустация </t>
  </si>
  <si>
    <t>Чистота</t>
  </si>
  <si>
    <t>Гелевый дизайн на 5 типсах.</t>
  </si>
  <si>
    <t>Салонная лепка</t>
  </si>
  <si>
    <t>Техника</t>
  </si>
  <si>
    <t>Цветовое решение</t>
  </si>
  <si>
    <t>3 - Dдизайн на 1 типсе</t>
  </si>
  <si>
    <t>Судья___________________________________________________________</t>
  </si>
  <si>
    <t>Компоновка</t>
  </si>
  <si>
    <t>Декорирование предмета</t>
  </si>
  <si>
    <t>Судья_______________________________________________________</t>
  </si>
  <si>
    <t>30 баллов</t>
  </si>
  <si>
    <t>Аэрография в коробочках.</t>
  </si>
  <si>
    <t xml:space="preserve">Качество исполнения, чистота и акуратность </t>
  </si>
  <si>
    <t>Оригинальность идеи, раскрытие темы</t>
  </si>
  <si>
    <t>Многоплановость</t>
  </si>
  <si>
    <r>
      <rPr>
        <sz val="20"/>
        <color theme="1"/>
        <rFont val="Calibri"/>
        <family val="2"/>
        <charset val="204"/>
        <scheme val="minor"/>
      </rPr>
      <t xml:space="preserve">Постер </t>
    </r>
    <r>
      <rPr>
        <sz val="12"/>
        <color theme="1"/>
        <rFont val="Calibri"/>
        <family val="2"/>
        <charset val="204"/>
        <scheme val="minor"/>
      </rPr>
      <t>тема свободная</t>
    </r>
  </si>
  <si>
    <t>Судья__________________________________________________________________</t>
  </si>
  <si>
    <t>MIX - MEDIA</t>
  </si>
  <si>
    <t>Вид сверху</t>
  </si>
  <si>
    <t xml:space="preserve">Длина своб края </t>
  </si>
  <si>
    <t>Слева</t>
  </si>
  <si>
    <t>справа</t>
  </si>
  <si>
    <t>параллельность</t>
  </si>
  <si>
    <t>вид спереди</t>
  </si>
  <si>
    <t>Конкейв - конвекс</t>
  </si>
  <si>
    <t>Плавный переход к кутикуле</t>
  </si>
  <si>
    <t>белый</t>
  </si>
  <si>
    <t>отсутствие отслоек</t>
  </si>
  <si>
    <t>Четкость</t>
  </si>
  <si>
    <t>Симметричность усиков улыбки</t>
  </si>
  <si>
    <t>Глубина улыбки</t>
  </si>
  <si>
    <t>Блеск поверхности</t>
  </si>
  <si>
    <t xml:space="preserve">Длина </t>
  </si>
  <si>
    <t>Торец ногтя</t>
  </si>
  <si>
    <t>Форма</t>
  </si>
  <si>
    <t>Справа</t>
  </si>
  <si>
    <t>Задний валик</t>
  </si>
  <si>
    <t>Френч 3,4,5 пальцы</t>
  </si>
  <si>
    <t>Розовый</t>
  </si>
  <si>
    <t xml:space="preserve">Белый </t>
  </si>
  <si>
    <t>Линия</t>
  </si>
  <si>
    <t>Покрытие 1, 2 пальцы</t>
  </si>
  <si>
    <t>Плотность</t>
  </si>
  <si>
    <t>Периметр</t>
  </si>
  <si>
    <t>Номинация "Салонный мужской маникюр "</t>
  </si>
  <si>
    <t>Дата_____________________________</t>
  </si>
  <si>
    <t>Подпись___________________________</t>
  </si>
  <si>
    <t>Качество исполнения, чистота и аккуратность дизайна</t>
  </si>
  <si>
    <t>Продольная арка</t>
  </si>
  <si>
    <t>Боковые стороны вид сбоку</t>
  </si>
  <si>
    <t>Боковые стороны вид со стороны ладони</t>
  </si>
  <si>
    <t>Поперечная арка вид с торца</t>
  </si>
  <si>
    <t>Торец</t>
  </si>
  <si>
    <t>Область кутикулы</t>
  </si>
  <si>
    <t>Гелевое покрытие</t>
  </si>
  <si>
    <t>Номинация “Идеальный градиент гелями-лаками”</t>
  </si>
  <si>
    <t>Лев</t>
  </si>
  <si>
    <t>Прав</t>
  </si>
  <si>
    <t>Качество, Чистота исполнения и аккуратность</t>
  </si>
  <si>
    <t xml:space="preserve">Сложность </t>
  </si>
  <si>
    <t xml:space="preserve">Форма </t>
  </si>
  <si>
    <t>Вид снизу</t>
  </si>
  <si>
    <t>Поверхность</t>
  </si>
  <si>
    <t>Задний</t>
  </si>
  <si>
    <t>Номинация «Создание идеальной поверхности ногтевой пластины soak – off- гелями во флаконе»</t>
  </si>
  <si>
    <t xml:space="preserve">Поперечкая арка </t>
  </si>
  <si>
    <t>Покрытие Френч</t>
  </si>
  <si>
    <t>Роз</t>
  </si>
  <si>
    <t>Бел</t>
  </si>
  <si>
    <t>Финишное покрытие</t>
  </si>
  <si>
    <t>Номинация «Коммерческий дизайн гелями-лаками на коротких ногтях»</t>
  </si>
  <si>
    <t>Оригинальность и наваторство техник</t>
  </si>
  <si>
    <t>Качество исполнения, чистота и аккуратность исполнения дизайна</t>
  </si>
  <si>
    <t xml:space="preserve">Композиция </t>
  </si>
  <si>
    <t>Номинация «Комбинированный маникюр»</t>
  </si>
  <si>
    <t>штраф</t>
  </si>
  <si>
    <t>Салонное покрытие ногтей гель-лаками.</t>
  </si>
  <si>
    <t>Френч</t>
  </si>
  <si>
    <t>Покрытие красным гелем</t>
  </si>
  <si>
    <t>Зона кутикуля</t>
  </si>
  <si>
    <t>Толщина в зоне кутикулы</t>
  </si>
  <si>
    <r>
      <t>Моделирование ногтей  «Современный миндаль</t>
    </r>
    <r>
      <rPr>
        <b/>
        <u/>
        <sz val="16"/>
        <color rgb="FFFF0000"/>
        <rFont val="Times New Roman"/>
        <family val="1"/>
        <charset val="204"/>
      </rPr>
      <t>» + декоративный френч</t>
    </r>
  </si>
  <si>
    <t>Форма (вид сверху)</t>
  </si>
  <si>
    <t>Прдольная арка</t>
  </si>
  <si>
    <t>Боковые стороны</t>
  </si>
  <si>
    <t>слева</t>
  </si>
  <si>
    <t>Форма (вид сбоку)</t>
  </si>
  <si>
    <t>Поперечная арка</t>
  </si>
  <si>
    <t>V- изгиб, 50% овала</t>
  </si>
  <si>
    <t>Конкейв - Конвекс</t>
  </si>
  <si>
    <t>Наивысшая точка по центру</t>
  </si>
  <si>
    <t>Торец, линия волоса</t>
  </si>
  <si>
    <t xml:space="preserve">Удлинение </t>
  </si>
  <si>
    <t>Отсутствие отслоек и мрамора</t>
  </si>
  <si>
    <t>Симметричность</t>
  </si>
  <si>
    <t>Оригинальность замысла</t>
  </si>
  <si>
    <t>Профи</t>
  </si>
  <si>
    <t>Юниоры</t>
  </si>
  <si>
    <t>Мастера</t>
  </si>
  <si>
    <t>Балл</t>
  </si>
  <si>
    <t>Место</t>
  </si>
  <si>
    <t>Юниор</t>
  </si>
  <si>
    <t>Студ</t>
  </si>
  <si>
    <t>маст</t>
  </si>
  <si>
    <t>мастера</t>
  </si>
  <si>
    <t>Юн</t>
  </si>
  <si>
    <t>студ</t>
  </si>
  <si>
    <t>Места</t>
  </si>
  <si>
    <t>Профи1234</t>
  </si>
  <si>
    <t>юниоры</t>
  </si>
  <si>
    <t>Судья 1</t>
  </si>
  <si>
    <t>Судья 2</t>
  </si>
  <si>
    <t>Судья 3</t>
  </si>
  <si>
    <t>Номинация "Конкурсное моделирование ногтей Любая технология"</t>
  </si>
  <si>
    <t>Номинация "Салонное моделирование ногтей по любой технологии"</t>
  </si>
  <si>
    <t>Судья 4</t>
  </si>
  <si>
    <t>Судья 5</t>
  </si>
  <si>
    <t>Роспись плоской кистью  (в коробочках). Тема</t>
  </si>
  <si>
    <t>место</t>
  </si>
  <si>
    <t>Судья 1 (Гринч)</t>
  </si>
  <si>
    <t>Судья 2(Амросиева)</t>
  </si>
  <si>
    <t>Судья 3(Старенко)</t>
  </si>
  <si>
    <t>Профи+Мастера</t>
  </si>
  <si>
    <t>Юниоры+Студенты</t>
  </si>
  <si>
    <t>Постер на коротких ногтях "Кадр для Инстаграм"</t>
  </si>
  <si>
    <t>Судья 1 Стадник</t>
  </si>
  <si>
    <t>Судья 2 Кисель</t>
  </si>
  <si>
    <t>Судья 3 Амросиева</t>
  </si>
  <si>
    <t>Судья 1 Гринчишин</t>
  </si>
  <si>
    <t>Судья 2 Левченко</t>
  </si>
  <si>
    <t>Судья 3 Кисель</t>
  </si>
  <si>
    <t>Судья 4 Головина</t>
  </si>
  <si>
    <t>Судья 5 Стадник</t>
  </si>
  <si>
    <t>Мужской креативный маникюр</t>
  </si>
  <si>
    <t>судья1</t>
  </si>
  <si>
    <t>судья2</t>
  </si>
  <si>
    <t>судья3</t>
  </si>
  <si>
    <t>Судья 1 Старенко</t>
  </si>
  <si>
    <t>студ+юниоры</t>
  </si>
  <si>
    <t>Креативность и новаторст</t>
  </si>
  <si>
    <t>Качество,чист</t>
  </si>
  <si>
    <t>Форм</t>
  </si>
  <si>
    <t>Штрф</t>
  </si>
  <si>
    <t>итого</t>
  </si>
  <si>
    <t>мастер+профи</t>
  </si>
  <si>
    <t>Юниоры+студенты</t>
  </si>
  <si>
    <t>Юниоры + студ</t>
  </si>
  <si>
    <t>-</t>
  </si>
  <si>
    <t>Студенты+Юниоры</t>
  </si>
  <si>
    <t>Мастера+Профи</t>
  </si>
  <si>
    <t>Симметричн</t>
  </si>
  <si>
    <t>Блик</t>
  </si>
  <si>
    <t>Кривизна</t>
  </si>
  <si>
    <t>Судья 2 Кауш</t>
  </si>
  <si>
    <t>Судья 3 Герг Солов</t>
  </si>
  <si>
    <t>Судья 4 Амросьева</t>
  </si>
  <si>
    <t>Судья 5 Малеван</t>
  </si>
  <si>
    <t>Мастера+профи</t>
  </si>
  <si>
    <t>Подпись __________________________________</t>
  </si>
  <si>
    <t>Судья 1 Старенк</t>
  </si>
  <si>
    <t>Судья 2 малев</t>
  </si>
  <si>
    <t>Судья 3 Ковал</t>
  </si>
  <si>
    <t>«Художественная роспись » Тема «Мир снов и фантазий»</t>
  </si>
  <si>
    <t>мастер</t>
  </si>
  <si>
    <t>судья1 Кравч</t>
  </si>
  <si>
    <t>судья2 Гринч</t>
  </si>
  <si>
    <t>судья3 Кулик</t>
  </si>
  <si>
    <t>Места (100баллов макс)</t>
  </si>
  <si>
    <t>Мастер</t>
  </si>
  <si>
    <t>Место(30баллов макс)</t>
  </si>
  <si>
    <t>Архитектура</t>
  </si>
  <si>
    <t>Дизайн</t>
  </si>
  <si>
    <t>Модное салонное моделирование ногтей</t>
  </si>
  <si>
    <t>Судья 1 Амрос</t>
  </si>
  <si>
    <t>Судья 2 левч</t>
  </si>
  <si>
    <t>Судья 3 Кравч</t>
  </si>
  <si>
    <t>Место (30баллов макс)</t>
  </si>
  <si>
    <t>Наращивание на ВЕРХНИЕ ФОРМЫ</t>
  </si>
  <si>
    <t>Судья 3 Головина</t>
  </si>
  <si>
    <t>длина</t>
  </si>
  <si>
    <t>Дизайн и оригин</t>
  </si>
  <si>
    <t>Обл кутикулы</t>
  </si>
  <si>
    <t xml:space="preserve">Вид с обратной стор </t>
  </si>
  <si>
    <t>ШТРАФ</t>
  </si>
  <si>
    <t xml:space="preserve">Итого </t>
  </si>
  <si>
    <t>Судья 3 Голов</t>
  </si>
  <si>
    <t>Судья 1 Старен</t>
  </si>
  <si>
    <t>Места( макс 85 баллов)</t>
  </si>
  <si>
    <t xml:space="preserve">Места </t>
  </si>
  <si>
    <t>Современный СТИЛЕТ</t>
  </si>
  <si>
    <t xml:space="preserve"> </t>
  </si>
  <si>
    <t>ю</t>
  </si>
  <si>
    <t>м</t>
  </si>
  <si>
    <t>п</t>
  </si>
  <si>
    <t>профи</t>
  </si>
  <si>
    <t>Покрыт</t>
  </si>
  <si>
    <t>Чистота раб</t>
  </si>
  <si>
    <t>Судья 2 Старен</t>
  </si>
  <si>
    <t>Стадник 1</t>
  </si>
  <si>
    <t>Малеваная     2</t>
  </si>
  <si>
    <t>Кравченко 3</t>
  </si>
  <si>
    <t>Левченко</t>
  </si>
  <si>
    <t>Амросиева</t>
  </si>
  <si>
    <t>Старенко</t>
  </si>
  <si>
    <t>«Художественная роспись (в коробочках)» Тема «Наилучшие впечатления»</t>
  </si>
  <si>
    <t>Кравченко</t>
  </si>
  <si>
    <t>Гричтшин</t>
  </si>
  <si>
    <t>Коваленко</t>
  </si>
  <si>
    <t>Клапша</t>
  </si>
  <si>
    <t>Куликовская</t>
  </si>
  <si>
    <t>Малеваная</t>
  </si>
  <si>
    <t>Постер " Кадр для инстаграмм" на длинных ногтях</t>
  </si>
  <si>
    <t>Категория</t>
  </si>
  <si>
    <t>Аєрография в коробочках</t>
  </si>
  <si>
    <t>Кисель</t>
  </si>
  <si>
    <t>1 место</t>
  </si>
  <si>
    <t>2 место</t>
  </si>
  <si>
    <t>3 место</t>
  </si>
  <si>
    <t xml:space="preserve">Стадник </t>
  </si>
  <si>
    <t>Гричишин</t>
  </si>
  <si>
    <t>мастера\профи</t>
  </si>
  <si>
    <t>Юниоры\студенты</t>
  </si>
  <si>
    <t>Гринчишин</t>
  </si>
  <si>
    <t>С+ю</t>
  </si>
  <si>
    <t>М+П</t>
  </si>
  <si>
    <t>Стадник</t>
  </si>
  <si>
    <t>С+Ю</t>
  </si>
  <si>
    <t>П+М</t>
  </si>
  <si>
    <t>Юниоры\Студенты</t>
  </si>
  <si>
    <t>Мастера\Профи</t>
  </si>
  <si>
    <t>#Безопила</t>
  </si>
  <si>
    <t>Номер модели</t>
  </si>
  <si>
    <t>Судьи</t>
  </si>
  <si>
    <t>Продольная арка ногтя (вид сбоку)</t>
  </si>
  <si>
    <t>Поперечная арка (вид спереди)</t>
  </si>
  <si>
    <t>Свободный край ногтя</t>
  </si>
  <si>
    <t>студенты+юниоры</t>
  </si>
  <si>
    <t>Креативный образ</t>
  </si>
  <si>
    <t>номер</t>
  </si>
  <si>
    <t>судья 1</t>
  </si>
  <si>
    <t>судья 2</t>
  </si>
  <si>
    <t>судья 3</t>
  </si>
  <si>
    <t>Салонный женский маникюр</t>
  </si>
  <si>
    <t>Хрустальный френч</t>
  </si>
  <si>
    <r>
      <t>Аппаратный маникюр.</t>
    </r>
    <r>
      <rPr>
        <b/>
        <sz val="12"/>
        <color rgb="FFFF0000"/>
        <rFont val="Arial"/>
        <family val="2"/>
        <charset val="204"/>
      </rPr>
      <t xml:space="preserve"> </t>
    </r>
  </si>
  <si>
    <t xml:space="preserve">Коммерческий дизайн гелями лаками </t>
  </si>
  <si>
    <t>Дизайн на педикюрных типсах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</si>
</sst>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0"/>
      <name val="Arial"/>
      <family val="2"/>
      <charset val="204"/>
    </font>
    <font>
      <sz val="14"/>
      <color rgb="FFFF0000"/>
      <name val="Arial"/>
      <family val="2"/>
      <charset val="204"/>
    </font>
    <font>
      <b/>
      <u/>
      <sz val="14"/>
      <color rgb="FFFF0000"/>
      <name val="Times New Roman"/>
      <family val="1"/>
      <charset val="204"/>
    </font>
    <font>
      <b/>
      <u/>
      <sz val="16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28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sz val="14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1" fillId="0" borderId="2" xfId="0" applyFont="1" applyBorder="1" applyAlignment="1">
      <alignment horizontal="right"/>
    </xf>
    <xf numFmtId="0" fontId="3" fillId="0" borderId="2" xfId="0" applyFont="1" applyBorder="1" applyAlignment="1"/>
    <xf numFmtId="0" fontId="0" fillId="0" borderId="2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0" xfId="0" applyFont="1"/>
    <xf numFmtId="0" fontId="0" fillId="0" borderId="2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" fontId="2" fillId="0" borderId="2" xfId="0" applyNumberFormat="1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3" borderId="2" xfId="0" applyFill="1" applyBorder="1"/>
    <xf numFmtId="0" fontId="0" fillId="3" borderId="8" xfId="0" applyFill="1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4" borderId="0" xfId="0" applyFill="1"/>
    <xf numFmtId="0" fontId="0" fillId="4" borderId="2" xfId="0" applyFill="1" applyBorder="1"/>
    <xf numFmtId="0" fontId="0" fillId="5" borderId="0" xfId="0" applyFill="1"/>
    <xf numFmtId="0" fontId="0" fillId="5" borderId="2" xfId="0" applyFill="1" applyBorder="1" applyAlignment="1">
      <alignment horizontal="center" vertical="center" wrapText="1"/>
    </xf>
    <xf numFmtId="0" fontId="0" fillId="6" borderId="0" xfId="0" applyFill="1"/>
    <xf numFmtId="0" fontId="0" fillId="6" borderId="2" xfId="0" applyFill="1" applyBorder="1" applyAlignment="1">
      <alignment horizontal="center" vertical="center" wrapText="1"/>
    </xf>
    <xf numFmtId="0" fontId="0" fillId="7" borderId="0" xfId="0" applyFill="1"/>
    <xf numFmtId="0" fontId="0" fillId="7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8" borderId="0" xfId="0" applyFill="1"/>
    <xf numFmtId="0" fontId="0" fillId="8" borderId="2" xfId="0" applyFill="1" applyBorder="1" applyAlignment="1">
      <alignment horizontal="center" vertical="center" wrapText="1"/>
    </xf>
    <xf numFmtId="0" fontId="0" fillId="9" borderId="0" xfId="0" applyFill="1"/>
    <xf numFmtId="0" fontId="0" fillId="9" borderId="2" xfId="0" applyFill="1" applyBorder="1" applyAlignment="1">
      <alignment horizontal="center" vertical="center" wrapText="1"/>
    </xf>
    <xf numFmtId="0" fontId="0" fillId="9" borderId="2" xfId="0" applyFill="1" applyBorder="1"/>
    <xf numFmtId="0" fontId="0" fillId="8" borderId="2" xfId="0" applyFill="1" applyBorder="1"/>
    <xf numFmtId="0" fontId="0" fillId="4" borderId="2" xfId="0" applyFill="1" applyBorder="1" applyAlignment="1">
      <alignment horizontal="center" vertical="center" wrapText="1"/>
    </xf>
    <xf numFmtId="0" fontId="0" fillId="6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10" borderId="0" xfId="0" applyFill="1"/>
    <xf numFmtId="0" fontId="0" fillId="9" borderId="12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2" xfId="0" applyFill="1" applyBorder="1"/>
    <xf numFmtId="0" fontId="0" fillId="0" borderId="8" xfId="0" applyBorder="1"/>
    <xf numFmtId="0" fontId="0" fillId="3" borderId="8" xfId="0" applyFill="1" applyBorder="1"/>
    <xf numFmtId="0" fontId="0" fillId="10" borderId="0" xfId="0" applyFill="1" applyAlignment="1">
      <alignment horizontal="center" vertical="center" wrapText="1"/>
    </xf>
    <xf numFmtId="0" fontId="0" fillId="11" borderId="0" xfId="0" applyFill="1"/>
    <xf numFmtId="0" fontId="0" fillId="11" borderId="2" xfId="0" applyFill="1" applyBorder="1"/>
    <xf numFmtId="0" fontId="0" fillId="12" borderId="0" xfId="0" applyFill="1"/>
    <xf numFmtId="0" fontId="0" fillId="12" borderId="2" xfId="0" applyFill="1" applyBorder="1" applyAlignment="1">
      <alignment horizontal="center" vertical="center" wrapText="1"/>
    </xf>
    <xf numFmtId="0" fontId="0" fillId="12" borderId="2" xfId="0" applyFill="1" applyBorder="1"/>
    <xf numFmtId="0" fontId="0" fillId="0" borderId="12" xfId="0" applyBorder="1" applyAlignment="1">
      <alignment horizontal="center" vertical="center" wrapText="1"/>
    </xf>
    <xf numFmtId="0" fontId="0" fillId="13" borderId="0" xfId="0" applyFill="1"/>
    <xf numFmtId="0" fontId="0" fillId="13" borderId="2" xfId="0" applyFill="1" applyBorder="1" applyAlignment="1">
      <alignment horizontal="center" vertical="center" wrapText="1"/>
    </xf>
    <xf numFmtId="0" fontId="0" fillId="14" borderId="0" xfId="0" applyFill="1"/>
    <xf numFmtId="0" fontId="0" fillId="14" borderId="2" xfId="0" applyFill="1" applyBorder="1" applyAlignment="1">
      <alignment horizontal="center" vertical="center" wrapText="1"/>
    </xf>
    <xf numFmtId="0" fontId="0" fillId="0" borderId="14" xfId="0" applyBorder="1"/>
    <xf numFmtId="0" fontId="0" fillId="15" borderId="2" xfId="0" applyFill="1" applyBorder="1" applyAlignment="1">
      <alignment horizontal="center" vertical="center" wrapText="1"/>
    </xf>
    <xf numFmtId="0" fontId="0" fillId="15" borderId="0" xfId="0" applyFill="1"/>
    <xf numFmtId="0" fontId="0" fillId="16" borderId="2" xfId="0" applyFill="1" applyBorder="1" applyAlignment="1">
      <alignment horizontal="center" vertical="center" wrapText="1"/>
    </xf>
    <xf numFmtId="0" fontId="0" fillId="16" borderId="0" xfId="0" applyFill="1"/>
    <xf numFmtId="0" fontId="0" fillId="16" borderId="2" xfId="0" applyFill="1" applyBorder="1"/>
    <xf numFmtId="0" fontId="11" fillId="0" borderId="2" xfId="0" applyFont="1" applyBorder="1" applyAlignment="1">
      <alignment horizontal="center"/>
    </xf>
    <xf numFmtId="0" fontId="12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0" fontId="0" fillId="10" borderId="2" xfId="0" applyFill="1" applyBorder="1" applyAlignment="1">
      <alignment horizontal="center"/>
    </xf>
    <xf numFmtId="0" fontId="0" fillId="17" borderId="0" xfId="0" applyFill="1"/>
    <xf numFmtId="0" fontId="0" fillId="17" borderId="2" xfId="0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4" borderId="2" xfId="0" applyFont="1" applyFill="1" applyBorder="1"/>
    <xf numFmtId="0" fontId="13" fillId="9" borderId="2" xfId="0" applyFont="1" applyFill="1" applyBorder="1" applyAlignment="1">
      <alignment horizontal="center" vertical="center" wrapText="1"/>
    </xf>
    <xf numFmtId="0" fontId="0" fillId="9" borderId="0" xfId="0" applyFill="1" applyAlignment="1">
      <alignment wrapText="1"/>
    </xf>
    <xf numFmtId="0" fontId="13" fillId="9" borderId="2" xfId="0" applyFont="1" applyFill="1" applyBorder="1"/>
    <xf numFmtId="0" fontId="13" fillId="6" borderId="2" xfId="0" applyFont="1" applyFill="1" applyBorder="1"/>
    <xf numFmtId="0" fontId="0" fillId="0" borderId="0" xfId="0" applyFill="1" applyAlignment="1">
      <alignment wrapText="1"/>
    </xf>
    <xf numFmtId="0" fontId="13" fillId="0" borderId="2" xfId="0" applyFont="1" applyFill="1" applyBorder="1"/>
    <xf numFmtId="0" fontId="13" fillId="0" borderId="2" xfId="0" applyFont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18" borderId="0" xfId="0" applyFill="1"/>
    <xf numFmtId="0" fontId="0" fillId="18" borderId="2" xfId="0" applyFill="1" applyBorder="1"/>
    <xf numFmtId="0" fontId="0" fillId="19" borderId="0" xfId="0" applyFill="1"/>
    <xf numFmtId="0" fontId="0" fillId="19" borderId="2" xfId="0" applyFill="1" applyBorder="1"/>
    <xf numFmtId="0" fontId="13" fillId="0" borderId="0" xfId="0" applyFont="1"/>
    <xf numFmtId="0" fontId="13" fillId="0" borderId="2" xfId="0" applyFont="1" applyBorder="1"/>
    <xf numFmtId="0" fontId="13" fillId="3" borderId="2" xfId="0" applyFont="1" applyFill="1" applyBorder="1"/>
    <xf numFmtId="0" fontId="13" fillId="18" borderId="2" xfId="0" applyFont="1" applyFill="1" applyBorder="1"/>
    <xf numFmtId="0" fontId="13" fillId="19" borderId="2" xfId="0" applyFont="1" applyFill="1" applyBorder="1"/>
    <xf numFmtId="0" fontId="13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2" xfId="0" applyBorder="1" applyAlignment="1">
      <alignment wrapText="1"/>
    </xf>
    <xf numFmtId="0" fontId="13" fillId="0" borderId="2" xfId="0" applyFont="1" applyBorder="1" applyAlignment="1">
      <alignment wrapText="1"/>
    </xf>
    <xf numFmtId="0" fontId="0" fillId="11" borderId="2" xfId="0" applyFill="1" applyBorder="1" applyAlignment="1">
      <alignment wrapText="1"/>
    </xf>
    <xf numFmtId="0" fontId="0" fillId="13" borderId="0" xfId="0" applyFill="1" applyAlignment="1">
      <alignment horizontal="left"/>
    </xf>
    <xf numFmtId="0" fontId="0" fillId="20" borderId="0" xfId="0" applyFill="1"/>
    <xf numFmtId="0" fontId="0" fillId="20" borderId="2" xfId="0" applyFill="1" applyBorder="1"/>
    <xf numFmtId="0" fontId="0" fillId="20" borderId="2" xfId="0" applyFill="1" applyBorder="1" applyAlignment="1">
      <alignment wrapText="1"/>
    </xf>
    <xf numFmtId="0" fontId="13" fillId="20" borderId="0" xfId="0" applyFont="1" applyFill="1"/>
    <xf numFmtId="0" fontId="13" fillId="20" borderId="2" xfId="0" applyFont="1" applyFill="1" applyBorder="1"/>
    <xf numFmtId="0" fontId="13" fillId="20" borderId="2" xfId="0" applyFont="1" applyFill="1" applyBorder="1" applyAlignment="1">
      <alignment wrapText="1"/>
    </xf>
    <xf numFmtId="0" fontId="13" fillId="12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14" borderId="2" xfId="0" applyFont="1" applyFill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13" borderId="2" xfId="0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 vertical="center" wrapText="1"/>
    </xf>
    <xf numFmtId="0" fontId="0" fillId="14" borderId="2" xfId="0" applyFill="1" applyBorder="1"/>
    <xf numFmtId="0" fontId="13" fillId="21" borderId="2" xfId="0" applyFont="1" applyFill="1" applyBorder="1" applyAlignment="1">
      <alignment horizontal="center" vertical="center" wrapText="1"/>
    </xf>
    <xf numFmtId="0" fontId="13" fillId="21" borderId="2" xfId="0" applyFont="1" applyFill="1" applyBorder="1" applyAlignment="1">
      <alignment horizontal="center"/>
    </xf>
    <xf numFmtId="0" fontId="0" fillId="21" borderId="0" xfId="0" applyFill="1"/>
    <xf numFmtId="0" fontId="0" fillId="22" borderId="2" xfId="0" applyFill="1" applyBorder="1" applyAlignment="1">
      <alignment horizontal="center"/>
    </xf>
    <xf numFmtId="0" fontId="13" fillId="22" borderId="2" xfId="0" applyFont="1" applyFill="1" applyBorder="1" applyAlignment="1">
      <alignment horizontal="center" vertical="center" wrapText="1"/>
    </xf>
    <xf numFmtId="0" fontId="13" fillId="22" borderId="2" xfId="0" applyFont="1" applyFill="1" applyBorder="1" applyAlignment="1">
      <alignment horizontal="center"/>
    </xf>
    <xf numFmtId="0" fontId="0" fillId="22" borderId="0" xfId="0" applyFill="1"/>
    <xf numFmtId="0" fontId="0" fillId="21" borderId="0" xfId="0" applyFill="1" applyAlignment="1">
      <alignment horizontal="center"/>
    </xf>
    <xf numFmtId="0" fontId="0" fillId="21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1" borderId="10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15" borderId="2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15" borderId="2" xfId="0" applyFont="1" applyFill="1" applyBorder="1" applyAlignment="1">
      <alignment horizontal="center" vertical="center" wrapText="1"/>
    </xf>
    <xf numFmtId="0" fontId="13" fillId="1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0" fontId="0" fillId="15" borderId="2" xfId="0" applyFill="1" applyBorder="1"/>
    <xf numFmtId="0" fontId="0" fillId="12" borderId="2" xfId="0" applyFill="1" applyBorder="1" applyAlignment="1">
      <alignment horizontal="center" vertical="center"/>
    </xf>
    <xf numFmtId="0" fontId="13" fillId="1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/>
    </xf>
    <xf numFmtId="0" fontId="0" fillId="17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9" borderId="2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0" fillId="0" borderId="10" xfId="0" applyBorder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3" fillId="9" borderId="0" xfId="0" applyFont="1" applyFill="1"/>
    <xf numFmtId="0" fontId="13" fillId="17" borderId="0" xfId="0" applyFont="1" applyFill="1"/>
    <xf numFmtId="0" fontId="0" fillId="17" borderId="2" xfId="0" applyFill="1" applyBorder="1" applyAlignment="1">
      <alignment horizontal="center"/>
    </xf>
    <xf numFmtId="0" fontId="13" fillId="17" borderId="2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13" fillId="8" borderId="2" xfId="0" applyFont="1" applyFill="1" applyBorder="1"/>
    <xf numFmtId="0" fontId="13" fillId="8" borderId="2" xfId="0" applyFont="1" applyFill="1" applyBorder="1" applyAlignment="1">
      <alignment horizontal="center" vertical="center" wrapText="1"/>
    </xf>
    <xf numFmtId="0" fontId="0" fillId="23" borderId="0" xfId="0" applyFill="1"/>
    <xf numFmtId="0" fontId="0" fillId="23" borderId="2" xfId="0" applyFill="1" applyBorder="1" applyAlignment="1">
      <alignment horizontal="center"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3" borderId="0" xfId="0" applyFont="1" applyFill="1"/>
    <xf numFmtId="0" fontId="0" fillId="23" borderId="0" xfId="0" applyFont="1" applyFill="1"/>
    <xf numFmtId="0" fontId="0" fillId="23" borderId="2" xfId="0" applyFont="1" applyFill="1" applyBorder="1" applyAlignment="1">
      <alignment horizontal="center" vertical="center" wrapText="1"/>
    </xf>
    <xf numFmtId="0" fontId="0" fillId="0" borderId="0" xfId="0" applyFont="1"/>
    <xf numFmtId="0" fontId="2" fillId="18" borderId="2" xfId="0" applyFont="1" applyFill="1" applyBorder="1" applyAlignment="1">
      <alignment horizontal="center"/>
    </xf>
    <xf numFmtId="0" fontId="3" fillId="18" borderId="2" xfId="0" applyFont="1" applyFill="1" applyBorder="1"/>
    <xf numFmtId="0" fontId="2" fillId="18" borderId="2" xfId="0" applyFont="1" applyFill="1" applyBorder="1"/>
    <xf numFmtId="0" fontId="15" fillId="18" borderId="2" xfId="0" applyFont="1" applyFill="1" applyBorder="1"/>
    <xf numFmtId="0" fontId="10" fillId="18" borderId="0" xfId="0" applyFont="1" applyFill="1"/>
    <xf numFmtId="0" fontId="3" fillId="18" borderId="2" xfId="0" applyFont="1" applyFill="1" applyBorder="1" applyAlignment="1">
      <alignment horizontal="center"/>
    </xf>
    <xf numFmtId="0" fontId="10" fillId="18" borderId="2" xfId="0" applyFont="1" applyFill="1" applyBorder="1"/>
    <xf numFmtId="0" fontId="10" fillId="24" borderId="0" xfId="0" applyFont="1" applyFill="1"/>
    <xf numFmtId="0" fontId="3" fillId="24" borderId="2" xfId="0" applyFont="1" applyFill="1" applyBorder="1" applyAlignment="1">
      <alignment horizontal="center"/>
    </xf>
    <xf numFmtId="0" fontId="3" fillId="24" borderId="2" xfId="0" applyFont="1" applyFill="1" applyBorder="1"/>
    <xf numFmtId="0" fontId="2" fillId="24" borderId="2" xfId="0" applyFont="1" applyFill="1" applyBorder="1"/>
    <xf numFmtId="0" fontId="2" fillId="0" borderId="2" xfId="0" applyFont="1" applyFill="1" applyBorder="1"/>
    <xf numFmtId="0" fontId="2" fillId="24" borderId="2" xfId="0" applyFont="1" applyFill="1" applyBorder="1" applyAlignment="1">
      <alignment horizontal="center"/>
    </xf>
    <xf numFmtId="0" fontId="15" fillId="24" borderId="2" xfId="0" applyFont="1" applyFill="1" applyBorder="1"/>
    <xf numFmtId="0" fontId="13" fillId="16" borderId="2" xfId="0" applyFont="1" applyFill="1" applyBorder="1"/>
    <xf numFmtId="0" fontId="13" fillId="3" borderId="10" xfId="0" applyFont="1" applyFill="1" applyBorder="1"/>
    <xf numFmtId="0" fontId="13" fillId="4" borderId="10" xfId="0" applyFont="1" applyFill="1" applyBorder="1"/>
    <xf numFmtId="0" fontId="13" fillId="16" borderId="10" xfId="0" applyFont="1" applyFill="1" applyBorder="1"/>
    <xf numFmtId="0" fontId="13" fillId="0" borderId="0" xfId="0" applyFont="1" applyFill="1"/>
    <xf numFmtId="0" fontId="0" fillId="25" borderId="0" xfId="0" applyFont="1" applyFill="1"/>
    <xf numFmtId="0" fontId="0" fillId="25" borderId="2" xfId="0" applyFont="1" applyFill="1" applyBorder="1" applyAlignment="1">
      <alignment horizontal="center" vertical="center" wrapText="1"/>
    </xf>
    <xf numFmtId="0" fontId="0" fillId="25" borderId="2" xfId="0" applyFont="1" applyFill="1" applyBorder="1" applyAlignment="1">
      <alignment wrapText="1"/>
    </xf>
    <xf numFmtId="0" fontId="0" fillId="25" borderId="2" xfId="0" applyFont="1" applyFill="1" applyBorder="1"/>
    <xf numFmtId="0" fontId="16" fillId="0" borderId="0" xfId="0" applyFont="1"/>
    <xf numFmtId="0" fontId="17" fillId="0" borderId="0" xfId="0" applyFont="1"/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9" fillId="0" borderId="0" xfId="0" applyFont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19" fillId="0" borderId="0" xfId="0" applyFont="1" applyFill="1"/>
    <xf numFmtId="0" fontId="20" fillId="0" borderId="0" xfId="0" applyFont="1"/>
    <xf numFmtId="0" fontId="13" fillId="18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17" borderId="2" xfId="0" applyFont="1" applyFill="1" applyBorder="1" applyAlignment="1">
      <alignment horizontal="center" vertical="center" wrapText="1"/>
    </xf>
    <xf numFmtId="0" fontId="0" fillId="18" borderId="2" xfId="0" applyFont="1" applyFill="1" applyBorder="1" applyAlignment="1">
      <alignment horizontal="center" vertical="center" wrapText="1"/>
    </xf>
    <xf numFmtId="0" fontId="0" fillId="17" borderId="0" xfId="0" applyFont="1" applyFill="1"/>
    <xf numFmtId="0" fontId="0" fillId="0" borderId="0" xfId="0" applyFont="1" applyFill="1"/>
    <xf numFmtId="0" fontId="0" fillId="18" borderId="0" xfId="0" applyFont="1" applyFill="1"/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8" xfId="0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0" fillId="18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0" xfId="0" applyFill="1" applyBorder="1"/>
    <xf numFmtId="0" fontId="13" fillId="18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 wrapText="1"/>
    </xf>
    <xf numFmtId="0" fontId="0" fillId="19" borderId="13" xfId="0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vertical="center" wrapText="1"/>
    </xf>
    <xf numFmtId="0" fontId="0" fillId="19" borderId="2" xfId="0" applyFill="1" applyBorder="1" applyAlignment="1">
      <alignment horizontal="center" vertical="center" wrapText="1"/>
    </xf>
    <xf numFmtId="0" fontId="13" fillId="19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24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2" fontId="13" fillId="0" borderId="10" xfId="0" applyNumberFormat="1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2" fontId="13" fillId="12" borderId="10" xfId="0" applyNumberFormat="1" applyFont="1" applyFill="1" applyBorder="1" applyAlignment="1">
      <alignment horizontal="center" vertical="center" wrapText="1"/>
    </xf>
    <xf numFmtId="0" fontId="0" fillId="12" borderId="30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11" borderId="2" xfId="0" applyFill="1" applyBorder="1" applyAlignment="1">
      <alignment horizontal="center"/>
    </xf>
    <xf numFmtId="2" fontId="0" fillId="11" borderId="2" xfId="0" applyNumberFormat="1" applyFill="1" applyBorder="1" applyAlignment="1">
      <alignment horizontal="center"/>
    </xf>
    <xf numFmtId="2" fontId="13" fillId="5" borderId="10" xfId="0" applyNumberFormat="1" applyFont="1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2" fontId="13" fillId="11" borderId="10" xfId="0" applyNumberFormat="1" applyFont="1" applyFill="1" applyBorder="1" applyAlignment="1">
      <alignment horizontal="center" vertical="center" wrapText="1"/>
    </xf>
    <xf numFmtId="0" fontId="0" fillId="11" borderId="30" xfId="0" applyFill="1" applyBorder="1" applyAlignment="1">
      <alignment horizontal="center" vertical="center" wrapText="1"/>
    </xf>
    <xf numFmtId="0" fontId="0" fillId="26" borderId="2" xfId="0" applyFill="1" applyBorder="1" applyAlignment="1">
      <alignment horizontal="center"/>
    </xf>
    <xf numFmtId="0" fontId="0" fillId="26" borderId="2" xfId="0" applyFill="1" applyBorder="1"/>
    <xf numFmtId="2" fontId="0" fillId="26" borderId="2" xfId="0" applyNumberFormat="1" applyFill="1" applyBorder="1" applyAlignment="1">
      <alignment horizontal="center"/>
    </xf>
    <xf numFmtId="0" fontId="13" fillId="0" borderId="10" xfId="0" applyFont="1" applyBorder="1" applyAlignment="1">
      <alignment horizontal="center" vertical="center" wrapText="1"/>
    </xf>
    <xf numFmtId="0" fontId="0" fillId="0" borderId="12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46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37" xfId="0" applyBorder="1"/>
    <xf numFmtId="0" fontId="0" fillId="0" borderId="30" xfId="0" applyBorder="1" applyAlignment="1">
      <alignment horizontal="center"/>
    </xf>
    <xf numFmtId="0" fontId="0" fillId="9" borderId="37" xfId="0" applyFill="1" applyBorder="1"/>
    <xf numFmtId="2" fontId="0" fillId="9" borderId="2" xfId="0" applyNumberFormat="1" applyFill="1" applyBorder="1"/>
    <xf numFmtId="0" fontId="22" fillId="9" borderId="30" xfId="0" applyFont="1" applyFill="1" applyBorder="1" applyAlignment="1">
      <alignment horizontal="center"/>
    </xf>
    <xf numFmtId="2" fontId="0" fillId="10" borderId="2" xfId="0" applyNumberFormat="1" applyFill="1" applyBorder="1"/>
    <xf numFmtId="0" fontId="22" fillId="10" borderId="30" xfId="0" applyFont="1" applyFill="1" applyBorder="1" applyAlignment="1">
      <alignment horizontal="center"/>
    </xf>
    <xf numFmtId="0" fontId="0" fillId="6" borderId="37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 wrapText="1"/>
    </xf>
    <xf numFmtId="0" fontId="0" fillId="6" borderId="39" xfId="0" applyFill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41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10" borderId="0" xfId="0" applyFill="1" applyAlignment="1">
      <alignment horizontal="center" wrapText="1"/>
    </xf>
    <xf numFmtId="0" fontId="0" fillId="11" borderId="0" xfId="0" applyFill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10" borderId="2" xfId="0" applyNumberForma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2" fontId="0" fillId="12" borderId="2" xfId="0" applyNumberFormat="1" applyFill="1" applyBorder="1"/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7" borderId="0" xfId="0" applyFill="1" applyAlignment="1">
      <alignment horizontal="center" vertical="center" wrapText="1"/>
    </xf>
    <xf numFmtId="0" fontId="0" fillId="27" borderId="2" xfId="0" applyFill="1" applyBorder="1"/>
    <xf numFmtId="0" fontId="0" fillId="27" borderId="2" xfId="0" applyFill="1" applyBorder="1" applyAlignment="1">
      <alignment horizontal="center"/>
    </xf>
    <xf numFmtId="2" fontId="0" fillId="27" borderId="2" xfId="0" applyNumberFormat="1" applyFill="1" applyBorder="1" applyAlignment="1">
      <alignment horizontal="center"/>
    </xf>
    <xf numFmtId="0" fontId="0" fillId="10" borderId="12" xfId="0" applyFill="1" applyBorder="1"/>
    <xf numFmtId="0" fontId="0" fillId="10" borderId="12" xfId="0" applyFill="1" applyBorder="1" applyAlignment="1">
      <alignment horizontal="center"/>
    </xf>
    <xf numFmtId="0" fontId="23" fillId="0" borderId="0" xfId="0" applyFont="1"/>
    <xf numFmtId="0" fontId="0" fillId="28" borderId="2" xfId="0" applyFill="1" applyBorder="1"/>
    <xf numFmtId="0" fontId="0" fillId="28" borderId="8" xfId="0" applyFill="1" applyBorder="1" applyAlignment="1">
      <alignment horizontal="center"/>
    </xf>
    <xf numFmtId="0" fontId="0" fillId="28" borderId="9" xfId="0" applyFill="1" applyBorder="1" applyAlignment="1">
      <alignment horizontal="center"/>
    </xf>
    <xf numFmtId="0" fontId="0" fillId="29" borderId="0" xfId="0" applyFill="1"/>
    <xf numFmtId="0" fontId="0" fillId="29" borderId="2" xfId="0" applyFill="1" applyBorder="1"/>
    <xf numFmtId="0" fontId="0" fillId="29" borderId="2" xfId="0" applyFill="1" applyBorder="1" applyAlignment="1">
      <alignment horizontal="center"/>
    </xf>
    <xf numFmtId="0" fontId="13" fillId="29" borderId="2" xfId="0" applyFont="1" applyFill="1" applyBorder="1"/>
    <xf numFmtId="0" fontId="13" fillId="29" borderId="2" xfId="0" applyFont="1" applyFill="1" applyBorder="1" applyAlignment="1">
      <alignment horizontal="center"/>
    </xf>
    <xf numFmtId="0" fontId="13" fillId="5" borderId="2" xfId="0" applyFont="1" applyFill="1" applyBorder="1"/>
    <xf numFmtId="0" fontId="13" fillId="5" borderId="2" xfId="0" applyFont="1" applyFill="1" applyBorder="1" applyAlignment="1">
      <alignment horizontal="center"/>
    </xf>
    <xf numFmtId="0" fontId="25" fillId="0" borderId="0" xfId="0" applyFont="1"/>
    <xf numFmtId="0" fontId="26" fillId="0" borderId="0" xfId="0" applyFont="1"/>
    <xf numFmtId="0" fontId="26" fillId="11" borderId="0" xfId="0" applyFont="1" applyFill="1"/>
    <xf numFmtId="0" fontId="26" fillId="0" borderId="0" xfId="0" applyFont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0" borderId="0" xfId="0" applyFont="1" applyFill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30" fillId="0" borderId="0" xfId="0" applyFont="1"/>
    <xf numFmtId="0" fontId="31" fillId="0" borderId="0" xfId="0" applyFont="1"/>
    <xf numFmtId="0" fontId="13" fillId="0" borderId="36" xfId="0" applyFont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11" borderId="8" xfId="0" applyFill="1" applyBorder="1" applyAlignment="1">
      <alignment horizontal="center" wrapText="1"/>
    </xf>
    <xf numFmtId="0" fontId="0" fillId="11" borderId="9" xfId="0" applyFill="1" applyBorder="1" applyAlignment="1">
      <alignment horizontal="center" wrapText="1"/>
    </xf>
    <xf numFmtId="0" fontId="0" fillId="11" borderId="10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21" borderId="8" xfId="0" applyFill="1" applyBorder="1" applyAlignment="1">
      <alignment horizontal="center" vertical="center" wrapText="1"/>
    </xf>
    <xf numFmtId="0" fontId="0" fillId="21" borderId="9" xfId="0" applyFill="1" applyBorder="1" applyAlignment="1">
      <alignment horizontal="center" vertical="center" wrapText="1"/>
    </xf>
    <xf numFmtId="0" fontId="0" fillId="21" borderId="10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15" borderId="12" xfId="0" applyFill="1" applyBorder="1" applyAlignment="1">
      <alignment horizontal="center" vertical="center" wrapText="1"/>
    </xf>
    <xf numFmtId="0" fontId="0" fillId="15" borderId="11" xfId="0" applyFill="1" applyBorder="1" applyAlignment="1">
      <alignment horizontal="center" vertical="center" wrapText="1"/>
    </xf>
    <xf numFmtId="0" fontId="0" fillId="15" borderId="14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24" fillId="0" borderId="1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0" fillId="28" borderId="8" xfId="0" applyFill="1" applyBorder="1" applyAlignment="1">
      <alignment horizontal="center"/>
    </xf>
    <xf numFmtId="0" fontId="0" fillId="28" borderId="9" xfId="0" applyFill="1" applyBorder="1" applyAlignment="1">
      <alignment horizontal="center"/>
    </xf>
    <xf numFmtId="0" fontId="0" fillId="28" borderId="10" xfId="0" applyFill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3" fillId="12" borderId="0" xfId="0" applyFont="1" applyFill="1" applyBorder="1"/>
    <xf numFmtId="0" fontId="0" fillId="12" borderId="0" xfId="0" applyFill="1" applyBorder="1"/>
    <xf numFmtId="0" fontId="13" fillId="9" borderId="0" xfId="0" applyFont="1" applyFill="1" applyBorder="1"/>
    <xf numFmtId="0" fontId="0" fillId="9" borderId="0" xfId="0" applyFill="1" applyBorder="1"/>
    <xf numFmtId="0" fontId="13" fillId="15" borderId="8" xfId="0" applyFont="1" applyFill="1" applyBorder="1"/>
    <xf numFmtId="0" fontId="0" fillId="15" borderId="8" xfId="0" applyFill="1" applyBorder="1"/>
    <xf numFmtId="0" fontId="0" fillId="12" borderId="8" xfId="0" applyFill="1" applyBorder="1"/>
    <xf numFmtId="0" fontId="0" fillId="21" borderId="0" xfId="0" applyFill="1" applyBorder="1"/>
    <xf numFmtId="0" fontId="0" fillId="15" borderId="0" xfId="0" applyFill="1" applyBorder="1"/>
    <xf numFmtId="0" fontId="0" fillId="6" borderId="8" xfId="0" applyFill="1" applyBorder="1"/>
    <xf numFmtId="0" fontId="0" fillId="19" borderId="8" xfId="0" applyFill="1" applyBorder="1"/>
    <xf numFmtId="0" fontId="13" fillId="6" borderId="0" xfId="0" applyFont="1" applyFill="1" applyBorder="1"/>
    <xf numFmtId="0" fontId="0" fillId="6" borderId="0" xfId="0" applyFill="1" applyBorder="1"/>
    <xf numFmtId="0" fontId="0" fillId="19" borderId="0" xfId="0" applyFill="1" applyBorder="1"/>
    <xf numFmtId="0" fontId="0" fillId="13" borderId="8" xfId="0" applyFill="1" applyBorder="1"/>
    <xf numFmtId="0" fontId="0" fillId="14" borderId="8" xfId="0" applyFill="1" applyBorder="1"/>
    <xf numFmtId="0" fontId="0" fillId="7" borderId="0" xfId="0" applyFill="1" applyBorder="1"/>
    <xf numFmtId="0" fontId="0" fillId="13" borderId="0" xfId="0" applyFill="1" applyBorder="1"/>
    <xf numFmtId="0" fontId="0" fillId="14" borderId="0" xfId="0" applyFill="1" applyBorder="1"/>
    <xf numFmtId="0" fontId="0" fillId="2" borderId="0" xfId="0" applyFill="1" applyBorder="1"/>
    <xf numFmtId="0" fontId="0" fillId="22" borderId="0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99FF66"/>
      <color rgb="FF99FF99"/>
      <color rgb="FFFF99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workbookViewId="0">
      <selection activeCell="L13" sqref="L13"/>
    </sheetView>
  </sheetViews>
  <sheetFormatPr defaultRowHeight="15" x14ac:dyDescent="0.25"/>
  <cols>
    <col min="1" max="28" width="6.42578125" customWidth="1"/>
    <col min="29" max="29" width="6.42578125" style="97" customWidth="1"/>
  </cols>
  <sheetData>
    <row r="1" spans="1:29" ht="14.45" x14ac:dyDescent="0.3">
      <c r="B1" s="401"/>
      <c r="C1" s="401"/>
      <c r="D1" s="401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</row>
    <row r="2" spans="1:29" s="227" customFormat="1" ht="23.25" x14ac:dyDescent="0.35">
      <c r="B2" s="403" t="s">
        <v>137</v>
      </c>
      <c r="C2" s="403"/>
      <c r="D2" s="403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04"/>
      <c r="U2" s="404"/>
      <c r="V2" s="404"/>
      <c r="W2" s="404"/>
      <c r="X2" s="404"/>
      <c r="Y2" s="404"/>
      <c r="Z2" s="404"/>
      <c r="AA2" s="404"/>
      <c r="AC2" s="228"/>
    </row>
    <row r="3" spans="1:29" x14ac:dyDescent="0.25">
      <c r="B3" s="405" t="s">
        <v>0</v>
      </c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</row>
    <row r="4" spans="1:29" ht="14.45" x14ac:dyDescent="0.3">
      <c r="B4" s="10"/>
      <c r="C4" s="21"/>
      <c r="D4" s="21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6"/>
      <c r="Z4" s="406"/>
      <c r="AA4" s="10"/>
      <c r="AB4" s="15"/>
      <c r="AC4" s="168"/>
    </row>
    <row r="5" spans="1:29" ht="102" x14ac:dyDescent="0.25">
      <c r="B5" s="1" t="s">
        <v>1</v>
      </c>
      <c r="C5" s="397" t="s">
        <v>2</v>
      </c>
      <c r="D5" s="398"/>
      <c r="E5" s="399"/>
      <c r="F5" s="1" t="s">
        <v>3</v>
      </c>
      <c r="G5" s="400" t="s">
        <v>4</v>
      </c>
      <c r="H5" s="400"/>
      <c r="I5" s="1" t="s">
        <v>5</v>
      </c>
      <c r="J5" s="1" t="s">
        <v>17</v>
      </c>
      <c r="K5" s="400" t="s">
        <v>6</v>
      </c>
      <c r="L5" s="400"/>
      <c r="M5" s="400"/>
      <c r="N5" s="400" t="s">
        <v>7</v>
      </c>
      <c r="O5" s="400"/>
      <c r="P5" s="400"/>
      <c r="Q5" s="1" t="s">
        <v>8</v>
      </c>
      <c r="R5" s="1" t="s">
        <v>9</v>
      </c>
      <c r="S5" s="1" t="s">
        <v>10</v>
      </c>
      <c r="T5" s="400" t="s">
        <v>11</v>
      </c>
      <c r="U5" s="400"/>
      <c r="V5" s="400"/>
      <c r="W5" s="400" t="s">
        <v>12</v>
      </c>
      <c r="X5" s="400"/>
      <c r="Y5" s="400"/>
      <c r="Z5" s="1" t="s">
        <v>86</v>
      </c>
      <c r="AA5" s="1" t="s">
        <v>14</v>
      </c>
      <c r="AB5" s="16" t="s">
        <v>22</v>
      </c>
      <c r="AC5" s="16" t="s">
        <v>142</v>
      </c>
    </row>
    <row r="6" spans="1:29" ht="89.25" x14ac:dyDescent="0.25">
      <c r="B6" s="1"/>
      <c r="C6" s="20" t="s">
        <v>134</v>
      </c>
      <c r="D6" s="74" t="s">
        <v>135</v>
      </c>
      <c r="E6" s="74" t="s">
        <v>136</v>
      </c>
      <c r="F6" s="1" t="s">
        <v>42</v>
      </c>
      <c r="G6" s="1" t="s">
        <v>16</v>
      </c>
      <c r="H6" s="17" t="s">
        <v>43</v>
      </c>
      <c r="I6" s="1"/>
      <c r="J6" s="1"/>
      <c r="K6" s="1" t="s">
        <v>44</v>
      </c>
      <c r="L6" s="1" t="s">
        <v>45</v>
      </c>
      <c r="M6" s="1" t="s">
        <v>46</v>
      </c>
      <c r="N6" s="1" t="s">
        <v>47</v>
      </c>
      <c r="O6" s="1" t="s">
        <v>48</v>
      </c>
      <c r="P6" s="1" t="s">
        <v>49</v>
      </c>
      <c r="Q6" s="1"/>
      <c r="R6" s="1"/>
      <c r="S6" s="1"/>
      <c r="T6" s="1" t="s">
        <v>52</v>
      </c>
      <c r="U6" s="1" t="s">
        <v>53</v>
      </c>
      <c r="V6" s="1" t="s">
        <v>54</v>
      </c>
      <c r="W6" s="1"/>
      <c r="X6" s="1" t="s">
        <v>50</v>
      </c>
      <c r="Y6" s="1" t="s">
        <v>51</v>
      </c>
      <c r="Z6" s="1"/>
      <c r="AA6" s="1"/>
      <c r="AB6" s="6"/>
      <c r="AC6" s="98"/>
    </row>
    <row r="7" spans="1:29" ht="14.45" x14ac:dyDescent="0.3">
      <c r="B7" s="1"/>
      <c r="C7" s="397">
        <v>10</v>
      </c>
      <c r="D7" s="398"/>
      <c r="E7" s="399"/>
      <c r="F7" s="1">
        <v>5</v>
      </c>
      <c r="G7" s="1">
        <v>5</v>
      </c>
      <c r="H7" s="1">
        <v>5</v>
      </c>
      <c r="I7" s="1">
        <v>5</v>
      </c>
      <c r="J7" s="1">
        <v>5</v>
      </c>
      <c r="K7" s="1">
        <v>5</v>
      </c>
      <c r="L7" s="1">
        <v>5</v>
      </c>
      <c r="M7" s="1">
        <v>5</v>
      </c>
      <c r="N7" s="1">
        <v>5</v>
      </c>
      <c r="O7" s="1">
        <v>5</v>
      </c>
      <c r="P7" s="1">
        <v>5</v>
      </c>
      <c r="Q7" s="1">
        <v>5</v>
      </c>
      <c r="R7" s="1">
        <v>5</v>
      </c>
      <c r="S7" s="1">
        <v>5</v>
      </c>
      <c r="T7" s="1">
        <v>5</v>
      </c>
      <c r="U7" s="1">
        <v>5</v>
      </c>
      <c r="V7" s="1">
        <v>5</v>
      </c>
      <c r="W7" s="1">
        <v>5</v>
      </c>
      <c r="X7" s="1">
        <v>5</v>
      </c>
      <c r="Y7" s="1">
        <v>5</v>
      </c>
      <c r="Z7" s="1">
        <v>5</v>
      </c>
      <c r="AA7" s="1">
        <v>5</v>
      </c>
      <c r="AB7" s="16">
        <v>115</v>
      </c>
      <c r="AC7" s="98"/>
    </row>
    <row r="8" spans="1:29" s="211" customFormat="1" x14ac:dyDescent="0.25">
      <c r="A8" s="211" t="s">
        <v>192</v>
      </c>
      <c r="B8" s="216">
        <v>11</v>
      </c>
      <c r="C8" s="212">
        <v>6</v>
      </c>
      <c r="D8" s="212">
        <v>5</v>
      </c>
      <c r="E8" s="213">
        <v>8</v>
      </c>
      <c r="F8" s="213">
        <v>5</v>
      </c>
      <c r="G8" s="213">
        <v>2</v>
      </c>
      <c r="H8" s="213">
        <v>2</v>
      </c>
      <c r="I8" s="213">
        <v>3</v>
      </c>
      <c r="J8" s="213">
        <v>2</v>
      </c>
      <c r="K8" s="213">
        <v>2</v>
      </c>
      <c r="L8" s="213">
        <v>3</v>
      </c>
      <c r="M8" s="213">
        <v>2</v>
      </c>
      <c r="N8" s="213">
        <v>4</v>
      </c>
      <c r="O8" s="213">
        <v>2</v>
      </c>
      <c r="P8" s="213">
        <v>3</v>
      </c>
      <c r="Q8" s="213">
        <v>2</v>
      </c>
      <c r="R8" s="213">
        <v>2</v>
      </c>
      <c r="S8" s="213">
        <v>3</v>
      </c>
      <c r="T8" s="213">
        <v>2</v>
      </c>
      <c r="U8" s="213">
        <v>3</v>
      </c>
      <c r="V8" s="213">
        <v>3</v>
      </c>
      <c r="W8" s="213">
        <v>1</v>
      </c>
      <c r="X8" s="213">
        <v>2</v>
      </c>
      <c r="Y8" s="213">
        <v>4</v>
      </c>
      <c r="Z8" s="213">
        <v>3</v>
      </c>
      <c r="AA8" s="213"/>
      <c r="AB8" s="217">
        <f>(C8+D8+E8)/3+F8+G8+H8+I8+J8+K8+L8+M8+N8+O8+P8+Q8+R8+S8+T8+U8+V8+W8+X8+Y8+Z8-AA8</f>
        <v>61.333333333333329</v>
      </c>
      <c r="AC8" s="214">
        <v>3</v>
      </c>
    </row>
    <row r="9" spans="1:29" s="208" customFormat="1" x14ac:dyDescent="0.25">
      <c r="A9" s="208" t="s">
        <v>120</v>
      </c>
      <c r="B9" s="209">
        <v>13</v>
      </c>
      <c r="C9" s="209">
        <v>6</v>
      </c>
      <c r="D9" s="209">
        <v>6</v>
      </c>
      <c r="E9" s="205">
        <v>5</v>
      </c>
      <c r="F9" s="205">
        <v>2</v>
      </c>
      <c r="G9" s="205">
        <v>2</v>
      </c>
      <c r="H9" s="205">
        <v>1</v>
      </c>
      <c r="I9" s="205">
        <v>2</v>
      </c>
      <c r="J9" s="205">
        <v>3</v>
      </c>
      <c r="K9" s="205">
        <v>4</v>
      </c>
      <c r="L9" s="205">
        <v>4</v>
      </c>
      <c r="M9" s="205">
        <v>1</v>
      </c>
      <c r="N9" s="205">
        <v>2</v>
      </c>
      <c r="O9" s="205">
        <v>1</v>
      </c>
      <c r="P9" s="205">
        <v>4</v>
      </c>
      <c r="Q9" s="205">
        <v>1</v>
      </c>
      <c r="R9" s="205">
        <v>3</v>
      </c>
      <c r="S9" s="205">
        <v>2</v>
      </c>
      <c r="T9" s="205">
        <v>4</v>
      </c>
      <c r="U9" s="205">
        <v>4</v>
      </c>
      <c r="V9" s="205">
        <v>4</v>
      </c>
      <c r="W9" s="205">
        <v>3</v>
      </c>
      <c r="X9" s="205">
        <v>4</v>
      </c>
      <c r="Y9" s="205">
        <v>2</v>
      </c>
      <c r="Z9" s="205">
        <v>1</v>
      </c>
      <c r="AA9" s="205"/>
      <c r="AB9" s="210">
        <f t="shared" ref="AB9:AB18" si="0">(C9+D9+E9)/3+F9+G9+H9+I9+J9+K9+L9+M9+N9+O9+P9+Q9+R9+S9+T9+U9+V9+W9+X9+Y9+Z9-AA9</f>
        <v>59.666666666666671</v>
      </c>
      <c r="AC9" s="206"/>
    </row>
    <row r="10" spans="1:29" s="208" customFormat="1" ht="14.45" x14ac:dyDescent="0.3">
      <c r="B10" s="209">
        <v>14</v>
      </c>
      <c r="C10" s="209">
        <v>8</v>
      </c>
      <c r="D10" s="209">
        <v>5</v>
      </c>
      <c r="E10" s="205">
        <v>7</v>
      </c>
      <c r="F10" s="205">
        <v>2</v>
      </c>
      <c r="G10" s="205">
        <v>2</v>
      </c>
      <c r="H10" s="205">
        <v>2</v>
      </c>
      <c r="I10" s="205">
        <v>2</v>
      </c>
      <c r="J10" s="205">
        <v>3</v>
      </c>
      <c r="K10" s="205">
        <v>4</v>
      </c>
      <c r="L10" s="205">
        <v>4</v>
      </c>
      <c r="M10" s="205">
        <v>2</v>
      </c>
      <c r="N10" s="205">
        <v>4</v>
      </c>
      <c r="O10" s="205">
        <v>1</v>
      </c>
      <c r="P10" s="205">
        <v>3</v>
      </c>
      <c r="Q10" s="205">
        <v>2</v>
      </c>
      <c r="R10" s="205">
        <v>2</v>
      </c>
      <c r="S10" s="205">
        <v>3</v>
      </c>
      <c r="T10" s="205">
        <v>2</v>
      </c>
      <c r="U10" s="205">
        <v>1</v>
      </c>
      <c r="V10" s="205">
        <v>3</v>
      </c>
      <c r="W10" s="205">
        <v>1</v>
      </c>
      <c r="X10" s="205">
        <v>2</v>
      </c>
      <c r="Y10" s="205">
        <v>4</v>
      </c>
      <c r="Z10" s="205">
        <v>5</v>
      </c>
      <c r="AA10" s="205"/>
      <c r="AB10" s="210">
        <f t="shared" si="0"/>
        <v>60.666666666666671</v>
      </c>
      <c r="AC10" s="206"/>
    </row>
    <row r="11" spans="1:29" s="208" customFormat="1" ht="14.45" x14ac:dyDescent="0.3">
      <c r="B11" s="204">
        <v>15</v>
      </c>
      <c r="C11" s="209">
        <v>9</v>
      </c>
      <c r="D11" s="209">
        <v>8</v>
      </c>
      <c r="E11" s="205">
        <v>8</v>
      </c>
      <c r="F11" s="205">
        <v>4</v>
      </c>
      <c r="G11" s="205">
        <v>4</v>
      </c>
      <c r="H11" s="205">
        <v>4</v>
      </c>
      <c r="I11" s="205">
        <v>4</v>
      </c>
      <c r="J11" s="205">
        <v>3</v>
      </c>
      <c r="K11" s="205">
        <v>1</v>
      </c>
      <c r="L11" s="205">
        <v>3</v>
      </c>
      <c r="M11" s="205">
        <v>3</v>
      </c>
      <c r="N11" s="205">
        <v>1</v>
      </c>
      <c r="O11" s="205">
        <v>5</v>
      </c>
      <c r="P11" s="205">
        <v>3</v>
      </c>
      <c r="Q11" s="205">
        <v>5</v>
      </c>
      <c r="R11" s="205">
        <v>4</v>
      </c>
      <c r="S11" s="205">
        <v>4</v>
      </c>
      <c r="T11" s="205">
        <v>4</v>
      </c>
      <c r="U11" s="205">
        <v>4</v>
      </c>
      <c r="V11" s="205">
        <v>1</v>
      </c>
      <c r="W11" s="205">
        <v>1</v>
      </c>
      <c r="X11" s="205">
        <v>5</v>
      </c>
      <c r="Y11" s="205">
        <v>4</v>
      </c>
      <c r="Z11" s="205">
        <v>4</v>
      </c>
      <c r="AA11" s="205"/>
      <c r="AB11" s="207">
        <f t="shared" si="0"/>
        <v>79.333333333333343</v>
      </c>
      <c r="AC11" s="206">
        <v>3</v>
      </c>
    </row>
    <row r="12" spans="1:29" ht="14.45" x14ac:dyDescent="0.3">
      <c r="B12" s="2"/>
      <c r="C12" s="72"/>
      <c r="D12" s="72"/>
      <c r="E12" s="7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6">
        <f t="shared" si="0"/>
        <v>0</v>
      </c>
      <c r="AC12" s="215"/>
    </row>
    <row r="13" spans="1:29" ht="14.45" x14ac:dyDescent="0.3">
      <c r="B13" s="2"/>
      <c r="C13" s="2"/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6">
        <f t="shared" si="0"/>
        <v>0</v>
      </c>
      <c r="AC13" s="98"/>
    </row>
    <row r="14" spans="1:29" ht="14.45" x14ac:dyDescent="0.3">
      <c r="B14" s="2"/>
      <c r="C14" s="2"/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6">
        <f t="shared" si="0"/>
        <v>0</v>
      </c>
      <c r="AC14" s="98"/>
    </row>
    <row r="15" spans="1:29" ht="14.45" x14ac:dyDescent="0.3">
      <c r="B15" s="2"/>
      <c r="C15" s="2"/>
      <c r="D15" s="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6">
        <f t="shared" si="0"/>
        <v>0</v>
      </c>
      <c r="AC15" s="98"/>
    </row>
    <row r="16" spans="1:29" x14ac:dyDescent="0.25">
      <c r="B16" s="2"/>
      <c r="C16" s="2"/>
      <c r="D16" s="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6">
        <f t="shared" si="0"/>
        <v>0</v>
      </c>
      <c r="AC16" s="98"/>
    </row>
    <row r="17" spans="2:29" x14ac:dyDescent="0.25">
      <c r="B17" s="2"/>
      <c r="C17" s="2"/>
      <c r="D17" s="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6">
        <f t="shared" si="0"/>
        <v>0</v>
      </c>
      <c r="AC17" s="98"/>
    </row>
    <row r="18" spans="2:29" x14ac:dyDescent="0.25">
      <c r="B18" s="2"/>
      <c r="C18" s="2"/>
      <c r="D18" s="2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6">
        <f t="shared" si="0"/>
        <v>0</v>
      </c>
      <c r="AC18" s="98"/>
    </row>
    <row r="19" spans="2:29" x14ac:dyDescent="0.25">
      <c r="B19" s="2"/>
      <c r="C19" s="2"/>
      <c r="D19" s="2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6"/>
      <c r="AC19" s="98"/>
    </row>
    <row r="20" spans="2:29" x14ac:dyDescent="0.25">
      <c r="B20" s="2"/>
      <c r="C20" s="2"/>
      <c r="D20" s="2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6"/>
      <c r="AC20" s="98"/>
    </row>
    <row r="21" spans="2:29" x14ac:dyDescent="0.25">
      <c r="B21" s="2"/>
      <c r="C21" s="2"/>
      <c r="D21" s="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6"/>
      <c r="AC21" s="98"/>
    </row>
    <row r="22" spans="2:29" x14ac:dyDescent="0.25">
      <c r="B22" s="2"/>
      <c r="C22" s="2"/>
      <c r="D22" s="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6"/>
      <c r="AC22" s="98"/>
    </row>
    <row r="23" spans="2:29" x14ac:dyDescent="0.25">
      <c r="B23" s="2"/>
      <c r="C23" s="2"/>
      <c r="D23" s="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4"/>
      <c r="T23" s="4"/>
      <c r="U23" s="4"/>
      <c r="V23" s="4"/>
      <c r="W23" s="4"/>
      <c r="X23" s="4"/>
      <c r="Y23" s="4"/>
      <c r="Z23" s="4"/>
      <c r="AA23" s="5"/>
      <c r="AB23" s="6"/>
      <c r="AC23" s="98"/>
    </row>
    <row r="24" spans="2:29" x14ac:dyDescent="0.25">
      <c r="B24" s="2"/>
      <c r="C24" s="2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4"/>
      <c r="T24" s="4"/>
      <c r="U24" s="4"/>
      <c r="V24" s="4"/>
      <c r="W24" s="4"/>
      <c r="X24" s="4"/>
      <c r="Y24" s="4"/>
      <c r="Z24" s="4"/>
      <c r="AA24" s="5"/>
      <c r="AB24" s="6"/>
      <c r="AC24" s="98"/>
    </row>
    <row r="25" spans="2:29" x14ac:dyDescent="0.25"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98"/>
    </row>
    <row r="26" spans="2:29" x14ac:dyDescent="0.25"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98"/>
    </row>
    <row r="27" spans="2:29" x14ac:dyDescent="0.25"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98"/>
    </row>
    <row r="28" spans="2:29" x14ac:dyDescent="0.25"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98"/>
    </row>
    <row r="30" spans="2:29" x14ac:dyDescent="0.25">
      <c r="AA30" s="7" t="s">
        <v>15</v>
      </c>
    </row>
    <row r="32" spans="2:29" x14ac:dyDescent="0.25">
      <c r="AA32" s="7" t="s">
        <v>15</v>
      </c>
    </row>
  </sheetData>
  <mergeCells count="12">
    <mergeCell ref="B1:AA1"/>
    <mergeCell ref="B2:AA2"/>
    <mergeCell ref="B3:AA3"/>
    <mergeCell ref="E4:S4"/>
    <mergeCell ref="T4:Z4"/>
    <mergeCell ref="C7:E7"/>
    <mergeCell ref="N5:P5"/>
    <mergeCell ref="T5:V5"/>
    <mergeCell ref="W5:Y5"/>
    <mergeCell ref="G5:H5"/>
    <mergeCell ref="K5:M5"/>
    <mergeCell ref="C5:E5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8"/>
  <sheetViews>
    <sheetView workbookViewId="0">
      <selection activeCell="X10" sqref="X10"/>
    </sheetView>
  </sheetViews>
  <sheetFormatPr defaultRowHeight="15" x14ac:dyDescent="0.25"/>
  <cols>
    <col min="2" max="16" width="8.85546875" style="7"/>
    <col min="17" max="17" width="11.5703125" style="7" bestFit="1" customWidth="1"/>
    <col min="18" max="18" width="8.85546875" style="124"/>
    <col min="21" max="21" width="9.140625" style="326"/>
  </cols>
  <sheetData>
    <row r="2" spans="1:21" ht="18" x14ac:dyDescent="0.25">
      <c r="C2" s="124"/>
      <c r="D2" s="124"/>
      <c r="E2" s="390" t="s">
        <v>268</v>
      </c>
      <c r="F2" s="124"/>
    </row>
    <row r="4" spans="1:21" ht="45" x14ac:dyDescent="0.25">
      <c r="B4" s="117" t="s">
        <v>1</v>
      </c>
      <c r="C4" s="418" t="s">
        <v>2</v>
      </c>
      <c r="D4" s="419"/>
      <c r="E4" s="425"/>
      <c r="F4" s="118"/>
      <c r="G4" s="118"/>
      <c r="H4" s="117" t="s">
        <v>4</v>
      </c>
      <c r="I4" s="117" t="s">
        <v>84</v>
      </c>
      <c r="J4" s="117" t="s">
        <v>77</v>
      </c>
      <c r="K4" s="117" t="s">
        <v>85</v>
      </c>
      <c r="L4" s="117" t="s">
        <v>86</v>
      </c>
      <c r="M4" s="417" t="s">
        <v>27</v>
      </c>
      <c r="N4" s="417"/>
      <c r="O4" s="417"/>
      <c r="P4" s="117" t="s">
        <v>21</v>
      </c>
      <c r="Q4" s="117" t="s">
        <v>22</v>
      </c>
      <c r="R4" s="115" t="s">
        <v>124</v>
      </c>
      <c r="S4" s="6"/>
    </row>
    <row r="5" spans="1:21" x14ac:dyDescent="0.25">
      <c r="B5" s="117"/>
      <c r="C5" s="116" t="s">
        <v>134</v>
      </c>
      <c r="D5" s="116" t="s">
        <v>135</v>
      </c>
      <c r="E5" s="116" t="s">
        <v>136</v>
      </c>
      <c r="F5" s="116" t="s">
        <v>139</v>
      </c>
      <c r="G5" s="116" t="s">
        <v>140</v>
      </c>
      <c r="H5" s="117"/>
      <c r="I5" s="117"/>
      <c r="J5" s="117"/>
      <c r="K5" s="117"/>
      <c r="L5" s="117"/>
      <c r="M5" s="117" t="s">
        <v>80</v>
      </c>
      <c r="N5" s="117" t="s">
        <v>81</v>
      </c>
      <c r="O5" s="117" t="s">
        <v>87</v>
      </c>
      <c r="P5" s="117"/>
      <c r="Q5" s="117"/>
      <c r="R5" s="125"/>
      <c r="S5" s="6"/>
    </row>
    <row r="6" spans="1:21" ht="14.45" x14ac:dyDescent="0.3">
      <c r="B6" s="61"/>
      <c r="C6" s="418">
        <v>10</v>
      </c>
      <c r="D6" s="419"/>
      <c r="E6" s="419"/>
      <c r="F6" s="419"/>
      <c r="G6" s="425"/>
      <c r="H6" s="61">
        <v>10</v>
      </c>
      <c r="I6" s="61">
        <v>10</v>
      </c>
      <c r="J6" s="61">
        <v>10</v>
      </c>
      <c r="K6" s="61">
        <v>10</v>
      </c>
      <c r="L6" s="61">
        <v>10</v>
      </c>
      <c r="M6" s="61">
        <v>10</v>
      </c>
      <c r="N6" s="61">
        <v>10</v>
      </c>
      <c r="O6" s="61">
        <v>10</v>
      </c>
      <c r="P6" s="61"/>
      <c r="Q6" s="61">
        <v>90</v>
      </c>
      <c r="R6" s="125"/>
      <c r="S6" s="6"/>
    </row>
    <row r="7" spans="1:21" s="58" customFormat="1" x14ac:dyDescent="0.25">
      <c r="A7" s="60" t="s">
        <v>169</v>
      </c>
      <c r="B7" s="59">
        <v>2</v>
      </c>
      <c r="C7" s="59">
        <v>7</v>
      </c>
      <c r="D7" s="59">
        <v>7</v>
      </c>
      <c r="E7" s="59">
        <v>8</v>
      </c>
      <c r="F7" s="59">
        <v>8</v>
      </c>
      <c r="G7" s="59">
        <v>5</v>
      </c>
      <c r="H7" s="59">
        <v>3</v>
      </c>
      <c r="I7" s="59">
        <v>3</v>
      </c>
      <c r="J7" s="59">
        <v>3</v>
      </c>
      <c r="K7" s="59">
        <v>3</v>
      </c>
      <c r="L7" s="59">
        <v>4</v>
      </c>
      <c r="M7" s="59">
        <v>4</v>
      </c>
      <c r="N7" s="59">
        <v>4</v>
      </c>
      <c r="O7" s="59">
        <v>4</v>
      </c>
      <c r="P7" s="59"/>
      <c r="Q7" s="59">
        <f>(C7+D7+E7+F7+G7)/5+H7+I7+J7+K7+L7+M7+N7+O7-P7</f>
        <v>35</v>
      </c>
      <c r="R7" s="126"/>
      <c r="S7" s="60"/>
      <c r="U7" s="467"/>
    </row>
    <row r="8" spans="1:21" s="58" customFormat="1" ht="14.45" x14ac:dyDescent="0.3">
      <c r="A8" s="60"/>
      <c r="B8" s="59">
        <v>3</v>
      </c>
      <c r="C8" s="59">
        <v>8</v>
      </c>
      <c r="D8" s="59">
        <v>8</v>
      </c>
      <c r="E8" s="59">
        <v>6</v>
      </c>
      <c r="F8" s="59">
        <v>6</v>
      </c>
      <c r="G8" s="59">
        <v>5</v>
      </c>
      <c r="H8" s="59">
        <v>3</v>
      </c>
      <c r="I8" s="59">
        <v>3</v>
      </c>
      <c r="J8" s="59">
        <v>2</v>
      </c>
      <c r="K8" s="59">
        <v>1</v>
      </c>
      <c r="L8" s="59">
        <v>3</v>
      </c>
      <c r="M8" s="59">
        <v>3</v>
      </c>
      <c r="N8" s="59">
        <v>3</v>
      </c>
      <c r="O8" s="59">
        <v>5</v>
      </c>
      <c r="P8" s="59"/>
      <c r="Q8" s="59">
        <f t="shared" ref="Q8:Q38" si="0">(C8+D8+E8+F8+G8)/5+H8+I8+J8+K8+L8+M8+N8+O8-P8</f>
        <v>29.6</v>
      </c>
      <c r="R8" s="114"/>
      <c r="S8" s="60"/>
      <c r="U8" s="467"/>
    </row>
    <row r="9" spans="1:21" s="58" customFormat="1" ht="14.45" x14ac:dyDescent="0.3">
      <c r="A9" s="60"/>
      <c r="B9" s="59">
        <v>4</v>
      </c>
      <c r="C9" s="59">
        <v>7</v>
      </c>
      <c r="D9" s="59">
        <v>7</v>
      </c>
      <c r="E9" s="59">
        <v>7</v>
      </c>
      <c r="F9" s="59">
        <v>5</v>
      </c>
      <c r="G9" s="59">
        <v>9</v>
      </c>
      <c r="H9" s="59">
        <v>4</v>
      </c>
      <c r="I9" s="59">
        <v>4</v>
      </c>
      <c r="J9" s="59">
        <v>5</v>
      </c>
      <c r="K9" s="59">
        <v>4</v>
      </c>
      <c r="L9" s="59">
        <v>3</v>
      </c>
      <c r="M9" s="59">
        <v>2</v>
      </c>
      <c r="N9" s="59">
        <v>2</v>
      </c>
      <c r="O9" s="59">
        <v>4</v>
      </c>
      <c r="P9" s="59"/>
      <c r="Q9" s="59">
        <f t="shared" si="0"/>
        <v>35</v>
      </c>
      <c r="R9" s="114"/>
      <c r="S9" s="60"/>
      <c r="U9" s="467"/>
    </row>
    <row r="10" spans="1:21" s="58" customFormat="1" ht="14.45" x14ac:dyDescent="0.3">
      <c r="A10" s="60"/>
      <c r="B10" s="114">
        <v>5</v>
      </c>
      <c r="C10" s="59">
        <v>9</v>
      </c>
      <c r="D10" s="59">
        <v>9</v>
      </c>
      <c r="E10" s="59">
        <v>8</v>
      </c>
      <c r="F10" s="59">
        <v>7</v>
      </c>
      <c r="G10" s="59">
        <v>7</v>
      </c>
      <c r="H10" s="59">
        <v>3</v>
      </c>
      <c r="I10" s="59">
        <v>4</v>
      </c>
      <c r="J10" s="59">
        <v>5</v>
      </c>
      <c r="K10" s="59">
        <v>5</v>
      </c>
      <c r="L10" s="59">
        <v>4</v>
      </c>
      <c r="M10" s="59">
        <v>4</v>
      </c>
      <c r="N10" s="59">
        <v>4</v>
      </c>
      <c r="O10" s="59">
        <v>4</v>
      </c>
      <c r="P10" s="59"/>
      <c r="Q10" s="59">
        <f t="shared" si="0"/>
        <v>41</v>
      </c>
      <c r="R10" s="126">
        <v>2</v>
      </c>
      <c r="S10" s="60"/>
      <c r="U10" s="468"/>
    </row>
    <row r="11" spans="1:21" s="58" customFormat="1" ht="14.45" x14ac:dyDescent="0.3">
      <c r="A11" s="60"/>
      <c r="B11" s="59">
        <v>6</v>
      </c>
      <c r="C11" s="59">
        <v>7</v>
      </c>
      <c r="D11" s="59">
        <v>6</v>
      </c>
      <c r="E11" s="59">
        <v>6</v>
      </c>
      <c r="F11" s="59">
        <v>6</v>
      </c>
      <c r="G11" s="59">
        <v>8</v>
      </c>
      <c r="H11" s="59">
        <v>4</v>
      </c>
      <c r="I11" s="59">
        <v>4</v>
      </c>
      <c r="J11" s="59">
        <v>2</v>
      </c>
      <c r="K11" s="59">
        <v>2</v>
      </c>
      <c r="L11" s="59">
        <v>3</v>
      </c>
      <c r="M11" s="59">
        <v>3</v>
      </c>
      <c r="N11" s="59">
        <v>3</v>
      </c>
      <c r="O11" s="59">
        <v>3</v>
      </c>
      <c r="P11" s="59"/>
      <c r="Q11" s="59">
        <f t="shared" si="0"/>
        <v>30.6</v>
      </c>
      <c r="R11" s="126"/>
      <c r="S11" s="60"/>
      <c r="U11" s="468"/>
    </row>
    <row r="12" spans="1:21" s="58" customFormat="1" ht="14.45" x14ac:dyDescent="0.3">
      <c r="A12" s="60"/>
      <c r="B12" s="59">
        <v>7</v>
      </c>
      <c r="C12" s="59">
        <v>4</v>
      </c>
      <c r="D12" s="59">
        <v>5</v>
      </c>
      <c r="E12" s="59">
        <v>3</v>
      </c>
      <c r="F12" s="59">
        <v>2</v>
      </c>
      <c r="G12" s="59">
        <v>5</v>
      </c>
      <c r="H12" s="59">
        <v>2</v>
      </c>
      <c r="I12" s="59">
        <v>3</v>
      </c>
      <c r="J12" s="59">
        <v>1</v>
      </c>
      <c r="K12" s="59">
        <v>3</v>
      </c>
      <c r="L12" s="59">
        <v>3</v>
      </c>
      <c r="M12" s="59">
        <v>2</v>
      </c>
      <c r="N12" s="59">
        <v>2</v>
      </c>
      <c r="O12" s="59">
        <v>1</v>
      </c>
      <c r="P12" s="59"/>
      <c r="Q12" s="59">
        <f t="shared" si="0"/>
        <v>20.8</v>
      </c>
      <c r="R12" s="126"/>
      <c r="S12" s="60"/>
      <c r="U12" s="468"/>
    </row>
    <row r="13" spans="1:21" s="58" customFormat="1" ht="14.45" x14ac:dyDescent="0.3">
      <c r="A13" s="60"/>
      <c r="B13" s="59">
        <v>8</v>
      </c>
      <c r="C13" s="59">
        <v>5</v>
      </c>
      <c r="D13" s="59">
        <v>4</v>
      </c>
      <c r="E13" s="59">
        <v>3</v>
      </c>
      <c r="F13" s="59">
        <v>3</v>
      </c>
      <c r="G13" s="59">
        <v>5</v>
      </c>
      <c r="H13" s="59">
        <v>2</v>
      </c>
      <c r="I13" s="59">
        <v>2</v>
      </c>
      <c r="J13" s="59">
        <v>1</v>
      </c>
      <c r="K13" s="59">
        <v>3</v>
      </c>
      <c r="L13" s="59">
        <v>5</v>
      </c>
      <c r="M13" s="59">
        <v>4</v>
      </c>
      <c r="N13" s="59">
        <v>4</v>
      </c>
      <c r="O13" s="59">
        <v>2</v>
      </c>
      <c r="P13" s="59"/>
      <c r="Q13" s="59">
        <f t="shared" si="0"/>
        <v>27</v>
      </c>
      <c r="R13" s="126"/>
      <c r="S13" s="60"/>
      <c r="U13" s="468"/>
    </row>
    <row r="14" spans="1:21" s="58" customFormat="1" ht="14.45" x14ac:dyDescent="0.3">
      <c r="A14" s="60"/>
      <c r="B14" s="59">
        <v>9</v>
      </c>
      <c r="C14" s="59">
        <v>7</v>
      </c>
      <c r="D14" s="59">
        <v>7</v>
      </c>
      <c r="E14" s="59">
        <v>7</v>
      </c>
      <c r="F14" s="59">
        <v>7</v>
      </c>
      <c r="G14" s="59">
        <v>5</v>
      </c>
      <c r="H14" s="59">
        <v>3</v>
      </c>
      <c r="I14" s="59">
        <v>3</v>
      </c>
      <c r="J14" s="59">
        <v>3</v>
      </c>
      <c r="K14" s="59">
        <v>4</v>
      </c>
      <c r="L14" s="59">
        <v>4</v>
      </c>
      <c r="M14" s="59">
        <v>3</v>
      </c>
      <c r="N14" s="59">
        <v>3</v>
      </c>
      <c r="O14" s="59">
        <v>4</v>
      </c>
      <c r="P14" s="59"/>
      <c r="Q14" s="59">
        <f t="shared" si="0"/>
        <v>33.6</v>
      </c>
      <c r="R14" s="126"/>
      <c r="S14" s="60"/>
      <c r="U14" s="468"/>
    </row>
    <row r="15" spans="1:21" s="58" customFormat="1" ht="14.45" x14ac:dyDescent="0.3">
      <c r="A15" s="60"/>
      <c r="B15" s="114">
        <v>10</v>
      </c>
      <c r="C15" s="59">
        <v>8</v>
      </c>
      <c r="D15" s="59">
        <v>7</v>
      </c>
      <c r="E15" s="59">
        <v>9</v>
      </c>
      <c r="F15" s="59">
        <v>7</v>
      </c>
      <c r="G15" s="59">
        <v>5</v>
      </c>
      <c r="H15" s="59">
        <v>2</v>
      </c>
      <c r="I15" s="59">
        <v>2</v>
      </c>
      <c r="J15" s="59">
        <v>3</v>
      </c>
      <c r="K15" s="59">
        <v>5</v>
      </c>
      <c r="L15" s="59">
        <v>4</v>
      </c>
      <c r="M15" s="59">
        <v>5</v>
      </c>
      <c r="N15" s="59">
        <v>5</v>
      </c>
      <c r="O15" s="59">
        <v>3</v>
      </c>
      <c r="P15" s="59"/>
      <c r="Q15" s="59">
        <f t="shared" si="0"/>
        <v>36.200000000000003</v>
      </c>
      <c r="R15" s="114">
        <v>3</v>
      </c>
      <c r="S15" s="60"/>
      <c r="U15" s="468"/>
    </row>
    <row r="16" spans="1:21" s="58" customFormat="1" ht="14.45" x14ac:dyDescent="0.3">
      <c r="A16" s="60"/>
      <c r="B16" s="114">
        <v>11</v>
      </c>
      <c r="C16" s="59">
        <v>10</v>
      </c>
      <c r="D16" s="59">
        <v>10</v>
      </c>
      <c r="E16" s="59">
        <v>8</v>
      </c>
      <c r="F16" s="59">
        <v>9</v>
      </c>
      <c r="G16" s="59">
        <v>6</v>
      </c>
      <c r="H16" s="59">
        <v>3</v>
      </c>
      <c r="I16" s="59">
        <v>4</v>
      </c>
      <c r="J16" s="59">
        <v>5</v>
      </c>
      <c r="K16" s="59">
        <v>3</v>
      </c>
      <c r="L16" s="59">
        <v>5</v>
      </c>
      <c r="M16" s="59">
        <v>4</v>
      </c>
      <c r="N16" s="59">
        <v>4</v>
      </c>
      <c r="O16" s="59">
        <v>5</v>
      </c>
      <c r="P16" s="59"/>
      <c r="Q16" s="59">
        <f t="shared" si="0"/>
        <v>41.6</v>
      </c>
      <c r="R16" s="126">
        <v>1</v>
      </c>
      <c r="S16" s="60"/>
      <c r="U16" s="468"/>
    </row>
    <row r="17" spans="1:21" s="39" customFormat="1" x14ac:dyDescent="0.25">
      <c r="A17" s="41" t="s">
        <v>122</v>
      </c>
      <c r="B17" s="80">
        <v>12</v>
      </c>
      <c r="C17" s="40">
        <v>10</v>
      </c>
      <c r="D17" s="40">
        <v>10</v>
      </c>
      <c r="E17" s="40">
        <v>9</v>
      </c>
      <c r="F17" s="40">
        <v>10</v>
      </c>
      <c r="G17" s="40">
        <v>6</v>
      </c>
      <c r="H17" s="40">
        <v>2</v>
      </c>
      <c r="I17" s="40">
        <v>3</v>
      </c>
      <c r="J17" s="40">
        <v>5</v>
      </c>
      <c r="K17" s="40">
        <v>5</v>
      </c>
      <c r="L17" s="40">
        <v>5</v>
      </c>
      <c r="M17" s="40">
        <v>5</v>
      </c>
      <c r="N17" s="40">
        <v>5</v>
      </c>
      <c r="O17" s="40">
        <v>5</v>
      </c>
      <c r="P17" s="40"/>
      <c r="Q17" s="40">
        <f t="shared" si="0"/>
        <v>44</v>
      </c>
      <c r="R17" s="127">
        <v>1</v>
      </c>
      <c r="S17" s="41"/>
      <c r="U17" s="469"/>
    </row>
    <row r="18" spans="1:21" s="39" customFormat="1" ht="14.45" x14ac:dyDescent="0.3">
      <c r="A18" s="41"/>
      <c r="B18" s="80">
        <v>13</v>
      </c>
      <c r="C18" s="40">
        <v>9</v>
      </c>
      <c r="D18" s="40">
        <v>9</v>
      </c>
      <c r="E18" s="40">
        <v>7</v>
      </c>
      <c r="F18" s="40">
        <v>7</v>
      </c>
      <c r="G18" s="40">
        <v>6</v>
      </c>
      <c r="H18" s="40">
        <v>2</v>
      </c>
      <c r="I18" s="40">
        <v>2</v>
      </c>
      <c r="J18" s="40">
        <v>4</v>
      </c>
      <c r="K18" s="40">
        <v>5</v>
      </c>
      <c r="L18" s="40">
        <v>5</v>
      </c>
      <c r="M18" s="40">
        <v>4</v>
      </c>
      <c r="N18" s="40">
        <v>4</v>
      </c>
      <c r="O18" s="40">
        <v>4</v>
      </c>
      <c r="P18" s="40"/>
      <c r="Q18" s="40">
        <f t="shared" si="0"/>
        <v>37.6</v>
      </c>
      <c r="R18" s="127">
        <v>3</v>
      </c>
      <c r="S18" s="41"/>
      <c r="U18" s="469"/>
    </row>
    <row r="19" spans="1:21" s="39" customFormat="1" ht="14.45" x14ac:dyDescent="0.3">
      <c r="A19" s="41"/>
      <c r="B19" s="40">
        <v>14</v>
      </c>
      <c r="C19" s="40">
        <v>7</v>
      </c>
      <c r="D19" s="40">
        <v>6</v>
      </c>
      <c r="E19" s="40">
        <v>6</v>
      </c>
      <c r="F19" s="40">
        <v>5</v>
      </c>
      <c r="G19" s="40">
        <v>5</v>
      </c>
      <c r="H19" s="40">
        <v>2</v>
      </c>
      <c r="I19" s="40">
        <v>2</v>
      </c>
      <c r="J19" s="40">
        <v>1</v>
      </c>
      <c r="K19" s="40">
        <v>4</v>
      </c>
      <c r="L19" s="40">
        <v>4</v>
      </c>
      <c r="M19" s="40">
        <v>3</v>
      </c>
      <c r="N19" s="40">
        <v>3</v>
      </c>
      <c r="O19" s="40">
        <v>3</v>
      </c>
      <c r="P19" s="40"/>
      <c r="Q19" s="40">
        <f t="shared" si="0"/>
        <v>27.8</v>
      </c>
      <c r="R19" s="127"/>
      <c r="S19" s="41"/>
      <c r="U19" s="469"/>
    </row>
    <row r="20" spans="1:21" s="39" customFormat="1" ht="14.45" x14ac:dyDescent="0.3">
      <c r="A20" s="41"/>
      <c r="B20" s="80">
        <v>16</v>
      </c>
      <c r="C20" s="120">
        <v>8</v>
      </c>
      <c r="D20" s="120">
        <v>8</v>
      </c>
      <c r="E20" s="120">
        <v>7</v>
      </c>
      <c r="F20" s="120">
        <v>6</v>
      </c>
      <c r="G20" s="120">
        <v>8</v>
      </c>
      <c r="H20" s="120">
        <v>3</v>
      </c>
      <c r="I20" s="120">
        <v>3</v>
      </c>
      <c r="J20" s="120">
        <v>4</v>
      </c>
      <c r="K20" s="120">
        <v>3</v>
      </c>
      <c r="L20" s="120">
        <v>4</v>
      </c>
      <c r="M20" s="120">
        <v>5</v>
      </c>
      <c r="N20" s="120">
        <v>5</v>
      </c>
      <c r="O20" s="120">
        <v>4</v>
      </c>
      <c r="P20" s="120"/>
      <c r="Q20" s="40">
        <f t="shared" si="0"/>
        <v>38.4</v>
      </c>
      <c r="R20" s="127">
        <v>2</v>
      </c>
      <c r="S20" s="41"/>
      <c r="U20" s="470"/>
    </row>
    <row r="21" spans="1:21" s="39" customFormat="1" ht="14.45" x14ac:dyDescent="0.3">
      <c r="A21" s="41"/>
      <c r="B21" s="40">
        <v>17</v>
      </c>
      <c r="C21" s="120">
        <v>8</v>
      </c>
      <c r="D21" s="120">
        <v>7</v>
      </c>
      <c r="E21" s="120">
        <v>5</v>
      </c>
      <c r="F21" s="120">
        <v>5</v>
      </c>
      <c r="G21" s="120">
        <v>6</v>
      </c>
      <c r="H21" s="120">
        <v>3</v>
      </c>
      <c r="I21" s="120">
        <v>4</v>
      </c>
      <c r="J21" s="120">
        <v>3</v>
      </c>
      <c r="K21" s="120">
        <v>4</v>
      </c>
      <c r="L21" s="120">
        <v>4</v>
      </c>
      <c r="M21" s="120">
        <v>4</v>
      </c>
      <c r="N21" s="120">
        <v>4</v>
      </c>
      <c r="O21" s="120">
        <v>3</v>
      </c>
      <c r="P21" s="120"/>
      <c r="Q21" s="40">
        <f t="shared" si="0"/>
        <v>35.200000000000003</v>
      </c>
      <c r="R21" s="127"/>
      <c r="S21" s="41"/>
      <c r="U21" s="470"/>
    </row>
    <row r="22" spans="1:21" s="39" customFormat="1" ht="14.45" x14ac:dyDescent="0.3">
      <c r="A22" s="41"/>
      <c r="B22" s="40">
        <v>18</v>
      </c>
      <c r="C22" s="120">
        <v>6</v>
      </c>
      <c r="D22" s="120">
        <v>6</v>
      </c>
      <c r="E22" s="120">
        <v>5</v>
      </c>
      <c r="F22" s="120">
        <v>5</v>
      </c>
      <c r="G22" s="120">
        <v>5</v>
      </c>
      <c r="H22" s="120">
        <v>3</v>
      </c>
      <c r="I22" s="120">
        <v>3</v>
      </c>
      <c r="J22" s="120">
        <v>2</v>
      </c>
      <c r="K22" s="120">
        <v>2</v>
      </c>
      <c r="L22" s="120">
        <v>4</v>
      </c>
      <c r="M22" s="120">
        <v>3</v>
      </c>
      <c r="N22" s="120">
        <v>3</v>
      </c>
      <c r="O22" s="120">
        <v>2</v>
      </c>
      <c r="P22" s="120"/>
      <c r="Q22" s="40">
        <f t="shared" si="0"/>
        <v>27.4</v>
      </c>
      <c r="R22" s="127"/>
      <c r="S22" s="41"/>
      <c r="U22" s="470"/>
    </row>
    <row r="23" spans="1:21" s="39" customFormat="1" ht="14.45" x14ac:dyDescent="0.3">
      <c r="A23" s="41"/>
      <c r="B23" s="40">
        <v>19</v>
      </c>
      <c r="C23" s="120">
        <v>6</v>
      </c>
      <c r="D23" s="120">
        <v>6</v>
      </c>
      <c r="E23" s="120">
        <v>5</v>
      </c>
      <c r="F23" s="120">
        <v>5</v>
      </c>
      <c r="G23" s="120">
        <v>5</v>
      </c>
      <c r="H23" s="120">
        <v>2</v>
      </c>
      <c r="I23" s="120">
        <v>2</v>
      </c>
      <c r="J23" s="120">
        <v>2</v>
      </c>
      <c r="K23" s="120">
        <v>2</v>
      </c>
      <c r="L23" s="120">
        <v>4</v>
      </c>
      <c r="M23" s="120">
        <v>2</v>
      </c>
      <c r="N23" s="120">
        <v>2</v>
      </c>
      <c r="O23" s="120">
        <v>3</v>
      </c>
      <c r="P23" s="120"/>
      <c r="Q23" s="40">
        <f t="shared" si="0"/>
        <v>24.4</v>
      </c>
      <c r="R23" s="127"/>
      <c r="S23" s="41"/>
      <c r="U23" s="470"/>
    </row>
    <row r="24" spans="1:21" s="39" customFormat="1" ht="14.45" x14ac:dyDescent="0.3">
      <c r="A24" s="41"/>
      <c r="B24" s="40">
        <v>21</v>
      </c>
      <c r="C24" s="120">
        <v>7</v>
      </c>
      <c r="D24" s="120">
        <v>8</v>
      </c>
      <c r="E24" s="120">
        <v>7</v>
      </c>
      <c r="F24" s="120">
        <v>8</v>
      </c>
      <c r="G24" s="120">
        <v>6</v>
      </c>
      <c r="H24" s="120">
        <v>2</v>
      </c>
      <c r="I24" s="120">
        <v>2</v>
      </c>
      <c r="J24" s="120">
        <v>4</v>
      </c>
      <c r="K24" s="120">
        <v>3</v>
      </c>
      <c r="L24" s="120">
        <v>5</v>
      </c>
      <c r="M24" s="120">
        <v>4</v>
      </c>
      <c r="N24" s="120">
        <v>4</v>
      </c>
      <c r="O24" s="120">
        <v>4</v>
      </c>
      <c r="P24" s="120"/>
      <c r="Q24" s="40">
        <f t="shared" si="0"/>
        <v>35.200000000000003</v>
      </c>
      <c r="R24" s="127"/>
      <c r="S24" s="41"/>
      <c r="U24" s="470"/>
    </row>
    <row r="25" spans="1:21" s="39" customFormat="1" x14ac:dyDescent="0.25">
      <c r="A25" s="41"/>
      <c r="B25" s="40">
        <v>24</v>
      </c>
      <c r="C25" s="120">
        <v>6</v>
      </c>
      <c r="D25" s="120">
        <v>6</v>
      </c>
      <c r="E25" s="120">
        <v>6</v>
      </c>
      <c r="F25" s="120">
        <v>6</v>
      </c>
      <c r="G25" s="120">
        <v>5</v>
      </c>
      <c r="H25" s="120">
        <v>2</v>
      </c>
      <c r="I25" s="120">
        <v>2</v>
      </c>
      <c r="J25" s="120">
        <v>3</v>
      </c>
      <c r="K25" s="120">
        <v>4</v>
      </c>
      <c r="L25" s="120">
        <v>4</v>
      </c>
      <c r="M25" s="120">
        <v>2</v>
      </c>
      <c r="N25" s="120">
        <v>2</v>
      </c>
      <c r="O25" s="120">
        <v>3</v>
      </c>
      <c r="P25" s="120">
        <v>2</v>
      </c>
      <c r="Q25" s="40">
        <f t="shared" si="0"/>
        <v>25.8</v>
      </c>
      <c r="R25" s="127"/>
      <c r="S25" s="41"/>
      <c r="U25" s="470"/>
    </row>
    <row r="26" spans="1:21" s="58" customFormat="1" x14ac:dyDescent="0.25">
      <c r="A26" s="60" t="s">
        <v>120</v>
      </c>
      <c r="B26" s="121">
        <v>22</v>
      </c>
      <c r="C26" s="121">
        <v>7</v>
      </c>
      <c r="D26" s="121">
        <v>5</v>
      </c>
      <c r="E26" s="121">
        <v>6</v>
      </c>
      <c r="F26" s="121">
        <v>6</v>
      </c>
      <c r="G26" s="121">
        <v>5</v>
      </c>
      <c r="H26" s="121">
        <v>3</v>
      </c>
      <c r="I26" s="121">
        <v>3</v>
      </c>
      <c r="J26" s="121">
        <v>2</v>
      </c>
      <c r="K26" s="121">
        <v>4</v>
      </c>
      <c r="L26" s="121">
        <v>4</v>
      </c>
      <c r="M26" s="121">
        <v>3</v>
      </c>
      <c r="N26" s="121">
        <v>3</v>
      </c>
      <c r="O26" s="121">
        <v>3</v>
      </c>
      <c r="P26" s="121">
        <v>2</v>
      </c>
      <c r="Q26" s="59">
        <f>(C26+D26+E26+F26+G26)/5+H26+I26+J26+K26+L26+M26+N26+O26-P26</f>
        <v>28.8</v>
      </c>
      <c r="R26" s="126"/>
      <c r="S26" s="60"/>
      <c r="U26" s="467"/>
    </row>
    <row r="27" spans="1:21" s="58" customFormat="1" x14ac:dyDescent="0.25">
      <c r="A27" s="60"/>
      <c r="B27" s="126">
        <v>23</v>
      </c>
      <c r="C27" s="121">
        <v>8</v>
      </c>
      <c r="D27" s="121">
        <v>9</v>
      </c>
      <c r="E27" s="121">
        <v>7</v>
      </c>
      <c r="F27" s="121">
        <v>7</v>
      </c>
      <c r="G27" s="121">
        <v>9</v>
      </c>
      <c r="H27" s="121">
        <v>4</v>
      </c>
      <c r="I27" s="121">
        <v>4</v>
      </c>
      <c r="J27" s="121">
        <v>4</v>
      </c>
      <c r="K27" s="121">
        <v>4</v>
      </c>
      <c r="L27" s="121">
        <v>5</v>
      </c>
      <c r="M27" s="121">
        <v>5</v>
      </c>
      <c r="N27" s="121">
        <v>5</v>
      </c>
      <c r="O27" s="121">
        <v>3</v>
      </c>
      <c r="P27" s="121"/>
      <c r="Q27" s="59">
        <f t="shared" si="0"/>
        <v>42</v>
      </c>
      <c r="R27" s="126">
        <v>1</v>
      </c>
      <c r="S27" s="60"/>
      <c r="U27" s="467"/>
    </row>
    <row r="28" spans="1:21" s="58" customFormat="1" x14ac:dyDescent="0.25">
      <c r="A28" s="60"/>
      <c r="B28" s="121">
        <v>25</v>
      </c>
      <c r="C28" s="121">
        <v>6</v>
      </c>
      <c r="D28" s="121">
        <v>6</v>
      </c>
      <c r="E28" s="121">
        <v>6</v>
      </c>
      <c r="F28" s="121">
        <v>5</v>
      </c>
      <c r="G28" s="121">
        <v>5</v>
      </c>
      <c r="H28" s="121">
        <v>2</v>
      </c>
      <c r="I28" s="121">
        <v>3</v>
      </c>
      <c r="J28" s="121">
        <v>2</v>
      </c>
      <c r="K28" s="121">
        <v>2</v>
      </c>
      <c r="L28" s="121">
        <v>3</v>
      </c>
      <c r="M28" s="121">
        <v>2</v>
      </c>
      <c r="N28" s="121">
        <v>2</v>
      </c>
      <c r="O28" s="121">
        <v>3</v>
      </c>
      <c r="P28" s="121">
        <v>2</v>
      </c>
      <c r="Q28" s="59">
        <f t="shared" si="0"/>
        <v>22.6</v>
      </c>
      <c r="R28" s="126"/>
      <c r="S28" s="60"/>
      <c r="U28" s="467"/>
    </row>
    <row r="29" spans="1:21" s="58" customFormat="1" x14ac:dyDescent="0.25">
      <c r="A29" s="60"/>
      <c r="B29" s="121">
        <v>26</v>
      </c>
      <c r="C29" s="121">
        <v>7</v>
      </c>
      <c r="D29" s="121">
        <v>7</v>
      </c>
      <c r="E29" s="121">
        <v>7</v>
      </c>
      <c r="F29" s="121">
        <v>7</v>
      </c>
      <c r="G29" s="121">
        <v>5</v>
      </c>
      <c r="H29" s="121">
        <v>2</v>
      </c>
      <c r="I29" s="121">
        <v>2</v>
      </c>
      <c r="J29" s="121">
        <v>3</v>
      </c>
      <c r="K29" s="121">
        <v>4</v>
      </c>
      <c r="L29" s="121">
        <v>4</v>
      </c>
      <c r="M29" s="121">
        <v>3</v>
      </c>
      <c r="N29" s="121">
        <v>3</v>
      </c>
      <c r="O29" s="121">
        <v>3</v>
      </c>
      <c r="P29" s="121"/>
      <c r="Q29" s="59">
        <f t="shared" si="0"/>
        <v>30.6</v>
      </c>
      <c r="R29" s="126"/>
      <c r="S29" s="60"/>
      <c r="U29" s="468"/>
    </row>
    <row r="30" spans="1:21" s="58" customFormat="1" x14ac:dyDescent="0.25">
      <c r="A30" s="60"/>
      <c r="B30" s="121">
        <v>27</v>
      </c>
      <c r="C30" s="121">
        <v>7</v>
      </c>
      <c r="D30" s="121">
        <v>7</v>
      </c>
      <c r="E30" s="121">
        <v>7</v>
      </c>
      <c r="F30" s="121">
        <v>7</v>
      </c>
      <c r="G30" s="121">
        <v>6</v>
      </c>
      <c r="H30" s="121">
        <v>3</v>
      </c>
      <c r="I30" s="121">
        <v>3</v>
      </c>
      <c r="J30" s="121">
        <v>3</v>
      </c>
      <c r="K30" s="121">
        <v>4</v>
      </c>
      <c r="L30" s="121">
        <v>5</v>
      </c>
      <c r="M30" s="121">
        <v>4</v>
      </c>
      <c r="N30" s="121">
        <v>4</v>
      </c>
      <c r="O30" s="121">
        <v>3</v>
      </c>
      <c r="P30" s="121">
        <v>1</v>
      </c>
      <c r="Q30" s="59">
        <f t="shared" si="0"/>
        <v>34.799999999999997</v>
      </c>
      <c r="R30" s="126"/>
      <c r="S30" s="60"/>
      <c r="U30" s="468"/>
    </row>
    <row r="31" spans="1:21" s="58" customFormat="1" x14ac:dyDescent="0.25">
      <c r="A31" s="60"/>
      <c r="B31" s="121">
        <v>28</v>
      </c>
      <c r="C31" s="121">
        <v>7</v>
      </c>
      <c r="D31" s="121">
        <v>7</v>
      </c>
      <c r="E31" s="121">
        <v>6</v>
      </c>
      <c r="F31" s="121">
        <v>6</v>
      </c>
      <c r="G31" s="121">
        <v>5</v>
      </c>
      <c r="H31" s="121">
        <v>3</v>
      </c>
      <c r="I31" s="121">
        <v>2</v>
      </c>
      <c r="J31" s="121">
        <v>4</v>
      </c>
      <c r="K31" s="121">
        <v>4</v>
      </c>
      <c r="L31" s="121">
        <v>4</v>
      </c>
      <c r="M31" s="121">
        <v>2</v>
      </c>
      <c r="N31" s="121">
        <v>3</v>
      </c>
      <c r="O31" s="121">
        <v>3</v>
      </c>
      <c r="P31" s="121">
        <v>1</v>
      </c>
      <c r="Q31" s="59">
        <f t="shared" si="0"/>
        <v>30.2</v>
      </c>
      <c r="R31" s="126"/>
      <c r="S31" s="60"/>
      <c r="U31" s="468"/>
    </row>
    <row r="32" spans="1:21" s="58" customFormat="1" x14ac:dyDescent="0.25">
      <c r="A32" s="60"/>
      <c r="B32" s="121">
        <v>29</v>
      </c>
      <c r="C32" s="121">
        <v>8</v>
      </c>
      <c r="D32" s="121">
        <v>7</v>
      </c>
      <c r="E32" s="121">
        <v>7</v>
      </c>
      <c r="F32" s="121">
        <v>7</v>
      </c>
      <c r="G32" s="121">
        <v>5</v>
      </c>
      <c r="H32" s="121">
        <v>2</v>
      </c>
      <c r="I32" s="121">
        <v>3</v>
      </c>
      <c r="J32" s="121">
        <v>3</v>
      </c>
      <c r="K32" s="121">
        <v>5</v>
      </c>
      <c r="L32" s="121">
        <v>4</v>
      </c>
      <c r="M32" s="121">
        <v>4</v>
      </c>
      <c r="N32" s="121">
        <v>4</v>
      </c>
      <c r="O32" s="121">
        <v>4</v>
      </c>
      <c r="P32" s="121"/>
      <c r="Q32" s="59">
        <f t="shared" si="0"/>
        <v>35.799999999999997</v>
      </c>
      <c r="R32" s="126"/>
      <c r="S32" s="60"/>
      <c r="U32" s="468"/>
    </row>
    <row r="33" spans="1:21" s="58" customFormat="1" x14ac:dyDescent="0.25">
      <c r="A33" s="60"/>
      <c r="B33" s="126">
        <v>30</v>
      </c>
      <c r="C33" s="121">
        <v>10</v>
      </c>
      <c r="D33" s="121">
        <v>10</v>
      </c>
      <c r="E33" s="121">
        <v>7</v>
      </c>
      <c r="F33" s="121">
        <v>7</v>
      </c>
      <c r="G33" s="121">
        <v>5</v>
      </c>
      <c r="H33" s="121">
        <v>3</v>
      </c>
      <c r="I33" s="121">
        <v>3</v>
      </c>
      <c r="J33" s="121">
        <v>5</v>
      </c>
      <c r="K33" s="121">
        <v>4</v>
      </c>
      <c r="L33" s="121">
        <v>4</v>
      </c>
      <c r="M33" s="121">
        <v>4</v>
      </c>
      <c r="N33" s="121">
        <v>4</v>
      </c>
      <c r="O33" s="121">
        <v>5</v>
      </c>
      <c r="P33" s="121"/>
      <c r="Q33" s="59">
        <f t="shared" si="0"/>
        <v>39.799999999999997</v>
      </c>
      <c r="R33" s="126">
        <v>2</v>
      </c>
      <c r="S33" s="60"/>
      <c r="U33" s="468"/>
    </row>
    <row r="34" spans="1:21" s="58" customFormat="1" x14ac:dyDescent="0.25">
      <c r="A34" s="60"/>
      <c r="B34" s="121">
        <v>31</v>
      </c>
      <c r="C34" s="121">
        <v>7</v>
      </c>
      <c r="D34" s="121">
        <v>7</v>
      </c>
      <c r="E34" s="121">
        <v>6</v>
      </c>
      <c r="F34" s="121">
        <v>6</v>
      </c>
      <c r="G34" s="121">
        <v>5</v>
      </c>
      <c r="H34" s="121">
        <v>2</v>
      </c>
      <c r="I34" s="121">
        <v>3</v>
      </c>
      <c r="J34" s="121">
        <v>4</v>
      </c>
      <c r="K34" s="121">
        <v>4</v>
      </c>
      <c r="L34" s="121">
        <v>4</v>
      </c>
      <c r="M34" s="121">
        <v>3</v>
      </c>
      <c r="N34" s="121">
        <v>3</v>
      </c>
      <c r="O34" s="121">
        <v>3</v>
      </c>
      <c r="P34" s="121"/>
      <c r="Q34" s="59">
        <f t="shared" si="0"/>
        <v>32.200000000000003</v>
      </c>
      <c r="R34" s="126"/>
      <c r="S34" s="60"/>
      <c r="U34" s="468"/>
    </row>
    <row r="35" spans="1:21" s="58" customFormat="1" x14ac:dyDescent="0.25">
      <c r="A35" s="60"/>
      <c r="B35" s="121">
        <v>32</v>
      </c>
      <c r="C35" s="121">
        <v>6</v>
      </c>
      <c r="D35" s="121">
        <v>7</v>
      </c>
      <c r="E35" s="121">
        <v>6</v>
      </c>
      <c r="F35" s="121">
        <v>6</v>
      </c>
      <c r="G35" s="121">
        <v>5</v>
      </c>
      <c r="H35" s="121">
        <v>2</v>
      </c>
      <c r="I35" s="121">
        <v>2</v>
      </c>
      <c r="J35" s="121">
        <v>2</v>
      </c>
      <c r="K35" s="121">
        <v>4</v>
      </c>
      <c r="L35" s="121">
        <v>5</v>
      </c>
      <c r="M35" s="121">
        <v>4</v>
      </c>
      <c r="N35" s="121">
        <v>4</v>
      </c>
      <c r="O35" s="121">
        <v>3</v>
      </c>
      <c r="P35" s="121">
        <v>3</v>
      </c>
      <c r="Q35" s="59">
        <f t="shared" si="0"/>
        <v>29</v>
      </c>
      <c r="R35" s="126"/>
      <c r="S35" s="60"/>
      <c r="U35" s="468"/>
    </row>
    <row r="36" spans="1:21" s="58" customFormat="1" x14ac:dyDescent="0.25">
      <c r="A36" s="60"/>
      <c r="B36" s="126">
        <v>33</v>
      </c>
      <c r="C36" s="121">
        <v>9</v>
      </c>
      <c r="D36" s="121">
        <v>8</v>
      </c>
      <c r="E36" s="121">
        <v>5</v>
      </c>
      <c r="F36" s="121">
        <v>5</v>
      </c>
      <c r="G36" s="121">
        <v>8</v>
      </c>
      <c r="H36" s="121">
        <v>3</v>
      </c>
      <c r="I36" s="121">
        <v>3</v>
      </c>
      <c r="J36" s="121">
        <v>5</v>
      </c>
      <c r="K36" s="121">
        <v>5</v>
      </c>
      <c r="L36" s="121">
        <v>4</v>
      </c>
      <c r="M36" s="121">
        <v>3</v>
      </c>
      <c r="N36" s="121">
        <v>2</v>
      </c>
      <c r="O36" s="121">
        <v>4</v>
      </c>
      <c r="P36" s="121"/>
      <c r="Q36" s="59">
        <f t="shared" si="0"/>
        <v>36</v>
      </c>
      <c r="R36" s="126">
        <v>3</v>
      </c>
      <c r="S36" s="60"/>
      <c r="U36" s="468"/>
    </row>
    <row r="37" spans="1:21" s="58" customFormat="1" x14ac:dyDescent="0.25">
      <c r="A37" s="60"/>
      <c r="B37" s="121">
        <v>34</v>
      </c>
      <c r="C37" s="121">
        <v>6</v>
      </c>
      <c r="D37" s="121">
        <v>6</v>
      </c>
      <c r="E37" s="121">
        <v>6</v>
      </c>
      <c r="F37" s="121">
        <v>6</v>
      </c>
      <c r="G37" s="121">
        <v>5</v>
      </c>
      <c r="H37" s="121">
        <v>2</v>
      </c>
      <c r="I37" s="121">
        <v>3</v>
      </c>
      <c r="J37" s="121">
        <v>3</v>
      </c>
      <c r="K37" s="121">
        <v>2</v>
      </c>
      <c r="L37" s="121">
        <v>4</v>
      </c>
      <c r="M37" s="121">
        <v>3</v>
      </c>
      <c r="N37" s="121">
        <v>3</v>
      </c>
      <c r="O37" s="121">
        <v>2</v>
      </c>
      <c r="P37" s="121">
        <v>3</v>
      </c>
      <c r="Q37" s="59">
        <f t="shared" si="0"/>
        <v>24.8</v>
      </c>
      <c r="R37" s="126"/>
      <c r="S37" s="60"/>
      <c r="U37" s="468"/>
    </row>
    <row r="38" spans="1:21" s="58" customFormat="1" x14ac:dyDescent="0.25">
      <c r="A38" s="60"/>
      <c r="B38" s="121">
        <v>35</v>
      </c>
      <c r="C38" s="121">
        <v>5</v>
      </c>
      <c r="D38" s="121">
        <v>7</v>
      </c>
      <c r="E38" s="121">
        <v>5</v>
      </c>
      <c r="F38" s="121">
        <v>5</v>
      </c>
      <c r="G38" s="121">
        <v>5</v>
      </c>
      <c r="H38" s="121">
        <v>2</v>
      </c>
      <c r="I38" s="121">
        <v>2</v>
      </c>
      <c r="J38" s="121">
        <v>3</v>
      </c>
      <c r="K38" s="121">
        <v>3</v>
      </c>
      <c r="L38" s="121">
        <v>4</v>
      </c>
      <c r="M38" s="121">
        <v>3</v>
      </c>
      <c r="N38" s="121">
        <v>3</v>
      </c>
      <c r="O38" s="121">
        <v>2</v>
      </c>
      <c r="P38" s="121">
        <v>2</v>
      </c>
      <c r="Q38" s="59">
        <f t="shared" si="0"/>
        <v>25.4</v>
      </c>
      <c r="R38" s="126"/>
      <c r="S38" s="60"/>
      <c r="U38" s="468"/>
    </row>
  </sheetData>
  <sortState ref="U26:U38">
    <sortCondition descending="1" ref="U26"/>
  </sortState>
  <mergeCells count="3">
    <mergeCell ref="M4:O4"/>
    <mergeCell ref="C4:E4"/>
    <mergeCell ref="C6:G6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1"/>
  <sheetViews>
    <sheetView workbookViewId="0">
      <selection activeCell="H13" sqref="H13"/>
    </sheetView>
  </sheetViews>
  <sheetFormatPr defaultRowHeight="15" x14ac:dyDescent="0.25"/>
  <cols>
    <col min="2" max="20" width="8.85546875" style="150"/>
    <col min="21" max="21" width="8.85546875" style="154"/>
    <col min="23" max="23" width="9.140625" style="326"/>
  </cols>
  <sheetData>
    <row r="2" spans="1:23" ht="18" x14ac:dyDescent="0.25">
      <c r="B2" s="97"/>
      <c r="C2" s="154"/>
      <c r="D2" s="154"/>
      <c r="E2" s="154"/>
      <c r="F2" s="154"/>
      <c r="G2" s="154"/>
      <c r="H2" s="154"/>
      <c r="I2" s="391" t="s">
        <v>88</v>
      </c>
      <c r="J2" s="154"/>
      <c r="K2" s="154"/>
      <c r="L2" s="154"/>
      <c r="M2" s="154"/>
      <c r="N2" s="154"/>
      <c r="O2" s="154"/>
      <c r="P2" s="154"/>
      <c r="Q2" s="154"/>
      <c r="R2" s="154"/>
    </row>
    <row r="3" spans="1:23" x14ac:dyDescent="0.25">
      <c r="E3" s="150" t="s">
        <v>30</v>
      </c>
    </row>
    <row r="4" spans="1:23" ht="60" x14ac:dyDescent="0.25">
      <c r="B4" s="149" t="s">
        <v>1</v>
      </c>
      <c r="C4" s="418" t="s">
        <v>2</v>
      </c>
      <c r="D4" s="419"/>
      <c r="E4" s="419"/>
      <c r="F4" s="419"/>
      <c r="G4" s="425"/>
      <c r="H4" s="149" t="s">
        <v>58</v>
      </c>
      <c r="I4" s="149" t="s">
        <v>4</v>
      </c>
      <c r="J4" s="149" t="s">
        <v>17</v>
      </c>
      <c r="K4" s="149" t="s">
        <v>176</v>
      </c>
      <c r="L4" s="149" t="s">
        <v>174</v>
      </c>
      <c r="M4" s="149" t="s">
        <v>89</v>
      </c>
      <c r="N4" s="417" t="s">
        <v>90</v>
      </c>
      <c r="O4" s="417"/>
      <c r="P4" s="417"/>
      <c r="Q4" s="149" t="s">
        <v>93</v>
      </c>
      <c r="R4" s="149" t="s">
        <v>175</v>
      </c>
      <c r="S4" s="149" t="s">
        <v>21</v>
      </c>
      <c r="T4" s="149" t="s">
        <v>22</v>
      </c>
      <c r="U4" s="86" t="s">
        <v>124</v>
      </c>
    </row>
    <row r="5" spans="1:23" ht="35.450000000000003" customHeight="1" x14ac:dyDescent="0.25">
      <c r="B5" s="149"/>
      <c r="C5" s="148" t="s">
        <v>149</v>
      </c>
      <c r="D5" s="148" t="s">
        <v>177</v>
      </c>
      <c r="E5" s="148" t="s">
        <v>178</v>
      </c>
      <c r="F5" s="148" t="s">
        <v>179</v>
      </c>
      <c r="G5" s="148" t="s">
        <v>180</v>
      </c>
      <c r="H5" s="149"/>
      <c r="I5" s="149"/>
      <c r="J5" s="149"/>
      <c r="K5" s="149"/>
      <c r="L5" s="149"/>
      <c r="M5" s="149"/>
      <c r="N5" s="149" t="s">
        <v>91</v>
      </c>
      <c r="O5" s="149" t="s">
        <v>92</v>
      </c>
      <c r="P5" s="149" t="s">
        <v>64</v>
      </c>
      <c r="Q5" s="149"/>
      <c r="R5" s="149"/>
      <c r="S5" s="149"/>
      <c r="T5" s="149"/>
      <c r="U5" s="86"/>
    </row>
    <row r="6" spans="1:23" s="141" customFormat="1" ht="14.45" x14ac:dyDescent="0.3">
      <c r="B6" s="147"/>
      <c r="C6" s="430"/>
      <c r="D6" s="431"/>
      <c r="E6" s="432"/>
      <c r="F6" s="151"/>
      <c r="G6" s="151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>
        <v>55</v>
      </c>
      <c r="U6" s="139"/>
      <c r="W6" s="474"/>
    </row>
    <row r="7" spans="1:23" s="39" customFormat="1" x14ac:dyDescent="0.25">
      <c r="A7" s="433" t="s">
        <v>172</v>
      </c>
      <c r="B7" s="40">
        <v>1</v>
      </c>
      <c r="C7" s="40">
        <v>6</v>
      </c>
      <c r="D7" s="40">
        <v>7</v>
      </c>
      <c r="E7" s="40">
        <v>6</v>
      </c>
      <c r="F7" s="40">
        <v>7</v>
      </c>
      <c r="G7" s="40">
        <v>6</v>
      </c>
      <c r="H7" s="40">
        <v>3</v>
      </c>
      <c r="I7" s="40">
        <v>3</v>
      </c>
      <c r="J7" s="40">
        <v>3</v>
      </c>
      <c r="K7" s="40">
        <v>3</v>
      </c>
      <c r="L7" s="40">
        <v>3</v>
      </c>
      <c r="M7" s="40">
        <v>3</v>
      </c>
      <c r="N7" s="40">
        <v>4</v>
      </c>
      <c r="O7" s="40">
        <v>3</v>
      </c>
      <c r="P7" s="40">
        <v>2</v>
      </c>
      <c r="Q7" s="40">
        <v>4</v>
      </c>
      <c r="R7" s="40">
        <v>4</v>
      </c>
      <c r="S7" s="40"/>
      <c r="T7" s="40">
        <f>(C7+D7+E7+F7+G7)/5+H7+I7+J7+K7+L7+M7+N7+O7+P7+Q7+R7-S7</f>
        <v>41.4</v>
      </c>
      <c r="U7" s="80"/>
      <c r="W7" s="469"/>
    </row>
    <row r="8" spans="1:23" s="39" customFormat="1" ht="16.5" customHeight="1" x14ac:dyDescent="0.25">
      <c r="A8" s="433"/>
      <c r="B8" s="40">
        <v>3</v>
      </c>
      <c r="C8" s="40">
        <v>5</v>
      </c>
      <c r="D8" s="40">
        <v>6</v>
      </c>
      <c r="E8" s="40">
        <v>5</v>
      </c>
      <c r="F8" s="40">
        <v>5</v>
      </c>
      <c r="G8" s="40">
        <v>6</v>
      </c>
      <c r="H8" s="40">
        <v>3</v>
      </c>
      <c r="I8" s="40">
        <v>3</v>
      </c>
      <c r="J8" s="40">
        <v>2</v>
      </c>
      <c r="K8" s="40">
        <v>2</v>
      </c>
      <c r="L8" s="40">
        <v>2</v>
      </c>
      <c r="M8" s="40">
        <v>2</v>
      </c>
      <c r="N8" s="40">
        <v>2</v>
      </c>
      <c r="O8" s="40">
        <v>3</v>
      </c>
      <c r="P8" s="40">
        <v>2</v>
      </c>
      <c r="Q8" s="40">
        <v>3</v>
      </c>
      <c r="R8" s="40">
        <v>3</v>
      </c>
      <c r="S8" s="40"/>
      <c r="T8" s="40">
        <f t="shared" ref="T8:T31" si="0">(C8+D8+E8+F8+G8)/5+H8+I8+J8+K8+L8+M8+N8+O8+P8+Q8+R8-S8</f>
        <v>32.4</v>
      </c>
      <c r="U8" s="80"/>
      <c r="W8" s="469"/>
    </row>
    <row r="9" spans="1:23" s="39" customFormat="1" x14ac:dyDescent="0.25">
      <c r="A9" s="433"/>
      <c r="B9" s="40">
        <v>4</v>
      </c>
      <c r="C9" s="40">
        <v>5</v>
      </c>
      <c r="D9" s="40">
        <v>6</v>
      </c>
      <c r="E9" s="40">
        <v>6</v>
      </c>
      <c r="F9" s="40">
        <v>6</v>
      </c>
      <c r="G9" s="40">
        <v>5</v>
      </c>
      <c r="H9" s="40">
        <v>5</v>
      </c>
      <c r="I9" s="40">
        <v>4</v>
      </c>
      <c r="J9" s="40">
        <v>3</v>
      </c>
      <c r="K9" s="40">
        <v>3</v>
      </c>
      <c r="L9" s="40">
        <v>2</v>
      </c>
      <c r="M9" s="40">
        <v>3</v>
      </c>
      <c r="N9" s="40">
        <v>3</v>
      </c>
      <c r="O9" s="40">
        <v>3</v>
      </c>
      <c r="P9" s="40">
        <v>2</v>
      </c>
      <c r="Q9" s="40">
        <v>4</v>
      </c>
      <c r="R9" s="40">
        <v>4</v>
      </c>
      <c r="S9" s="40"/>
      <c r="T9" s="40">
        <f t="shared" si="0"/>
        <v>41.6</v>
      </c>
      <c r="U9" s="80"/>
      <c r="W9" s="469"/>
    </row>
    <row r="10" spans="1:23" s="39" customFormat="1" x14ac:dyDescent="0.25">
      <c r="A10" s="433"/>
      <c r="B10" s="40">
        <v>5</v>
      </c>
      <c r="C10" s="40">
        <v>6</v>
      </c>
      <c r="D10" s="40">
        <v>7</v>
      </c>
      <c r="E10" s="40">
        <v>5</v>
      </c>
      <c r="F10" s="40">
        <v>6</v>
      </c>
      <c r="G10" s="40">
        <v>5</v>
      </c>
      <c r="H10" s="40">
        <v>3</v>
      </c>
      <c r="I10" s="40">
        <v>4</v>
      </c>
      <c r="J10" s="40">
        <v>2</v>
      </c>
      <c r="K10" s="40">
        <v>2</v>
      </c>
      <c r="L10" s="40">
        <v>2</v>
      </c>
      <c r="M10" s="40">
        <v>4</v>
      </c>
      <c r="N10" s="40">
        <v>3</v>
      </c>
      <c r="O10" s="40">
        <v>2</v>
      </c>
      <c r="P10" s="40">
        <v>2</v>
      </c>
      <c r="Q10" s="40">
        <v>3</v>
      </c>
      <c r="R10" s="40">
        <v>3</v>
      </c>
      <c r="S10" s="40"/>
      <c r="T10" s="40">
        <f t="shared" si="0"/>
        <v>35.799999999999997</v>
      </c>
      <c r="U10" s="80"/>
      <c r="W10" s="470"/>
    </row>
    <row r="11" spans="1:23" s="39" customFormat="1" x14ac:dyDescent="0.25">
      <c r="A11" s="433"/>
      <c r="B11" s="40">
        <v>6</v>
      </c>
      <c r="C11" s="40">
        <v>6</v>
      </c>
      <c r="D11" s="40">
        <v>7</v>
      </c>
      <c r="E11" s="40">
        <v>6</v>
      </c>
      <c r="F11" s="40">
        <v>6</v>
      </c>
      <c r="G11" s="40">
        <v>6</v>
      </c>
      <c r="H11" s="40">
        <v>3</v>
      </c>
      <c r="I11" s="40">
        <v>3</v>
      </c>
      <c r="J11" s="40">
        <v>2</v>
      </c>
      <c r="K11" s="40">
        <v>3</v>
      </c>
      <c r="L11" s="40">
        <v>3</v>
      </c>
      <c r="M11" s="40">
        <v>3</v>
      </c>
      <c r="N11" s="40">
        <v>4</v>
      </c>
      <c r="O11" s="40">
        <v>3</v>
      </c>
      <c r="P11" s="40">
        <v>3</v>
      </c>
      <c r="Q11" s="40">
        <v>3</v>
      </c>
      <c r="R11" s="40">
        <v>4</v>
      </c>
      <c r="S11" s="40"/>
      <c r="T11" s="40">
        <f t="shared" si="0"/>
        <v>40.200000000000003</v>
      </c>
      <c r="U11" s="80"/>
      <c r="W11" s="470"/>
    </row>
    <row r="12" spans="1:23" s="39" customFormat="1" x14ac:dyDescent="0.25">
      <c r="A12" s="433"/>
      <c r="B12" s="40">
        <v>7</v>
      </c>
      <c r="C12" s="40">
        <v>5</v>
      </c>
      <c r="D12" s="40">
        <v>5</v>
      </c>
      <c r="E12" s="40">
        <v>5</v>
      </c>
      <c r="F12" s="40">
        <v>4</v>
      </c>
      <c r="G12" s="40">
        <v>4</v>
      </c>
      <c r="H12" s="40">
        <v>2</v>
      </c>
      <c r="I12" s="40">
        <v>3</v>
      </c>
      <c r="J12" s="40">
        <v>2</v>
      </c>
      <c r="K12" s="40">
        <v>2</v>
      </c>
      <c r="L12" s="40">
        <v>2</v>
      </c>
      <c r="M12" s="40">
        <v>2</v>
      </c>
      <c r="N12" s="40">
        <v>2</v>
      </c>
      <c r="O12" s="40">
        <v>2</v>
      </c>
      <c r="P12" s="40">
        <v>2</v>
      </c>
      <c r="Q12" s="40">
        <v>3</v>
      </c>
      <c r="R12" s="40">
        <v>3</v>
      </c>
      <c r="S12" s="40"/>
      <c r="T12" s="40">
        <f t="shared" si="0"/>
        <v>29.6</v>
      </c>
      <c r="U12" s="80"/>
      <c r="W12" s="470"/>
    </row>
    <row r="13" spans="1:23" s="39" customFormat="1" x14ac:dyDescent="0.25">
      <c r="A13" s="433"/>
      <c r="B13" s="40">
        <v>9</v>
      </c>
      <c r="C13" s="40">
        <v>5</v>
      </c>
      <c r="D13" s="40">
        <v>6</v>
      </c>
      <c r="E13" s="40">
        <v>7</v>
      </c>
      <c r="F13" s="40">
        <v>7</v>
      </c>
      <c r="G13" s="40">
        <v>6</v>
      </c>
      <c r="H13" s="40">
        <v>3</v>
      </c>
      <c r="I13" s="40">
        <v>4</v>
      </c>
      <c r="J13" s="40">
        <v>1</v>
      </c>
      <c r="K13" s="40">
        <v>1</v>
      </c>
      <c r="L13" s="40">
        <v>1</v>
      </c>
      <c r="M13" s="40">
        <v>3</v>
      </c>
      <c r="N13" s="40">
        <v>5</v>
      </c>
      <c r="O13" s="40">
        <v>3</v>
      </c>
      <c r="P13" s="40">
        <v>3</v>
      </c>
      <c r="Q13" s="40">
        <v>4</v>
      </c>
      <c r="R13" s="40">
        <v>3</v>
      </c>
      <c r="S13" s="40"/>
      <c r="T13" s="40">
        <f t="shared" si="0"/>
        <v>37.200000000000003</v>
      </c>
      <c r="U13" s="80"/>
      <c r="W13" s="470"/>
    </row>
    <row r="14" spans="1:23" s="39" customFormat="1" x14ac:dyDescent="0.25">
      <c r="A14" s="433"/>
      <c r="B14" s="40">
        <v>10</v>
      </c>
      <c r="C14" s="40">
        <v>6</v>
      </c>
      <c r="D14" s="40">
        <v>7</v>
      </c>
      <c r="E14" s="40">
        <v>5</v>
      </c>
      <c r="F14" s="40">
        <v>7</v>
      </c>
      <c r="G14" s="40">
        <v>5</v>
      </c>
      <c r="H14" s="40">
        <v>3</v>
      </c>
      <c r="I14" s="40">
        <v>4</v>
      </c>
      <c r="J14" s="40">
        <v>4</v>
      </c>
      <c r="K14" s="40">
        <v>2</v>
      </c>
      <c r="L14" s="40">
        <v>3</v>
      </c>
      <c r="M14" s="40">
        <v>4</v>
      </c>
      <c r="N14" s="40">
        <v>3</v>
      </c>
      <c r="O14" s="40">
        <v>3</v>
      </c>
      <c r="P14" s="40">
        <v>2</v>
      </c>
      <c r="Q14" s="40">
        <v>4</v>
      </c>
      <c r="R14" s="40">
        <v>4</v>
      </c>
      <c r="S14" s="40"/>
      <c r="T14" s="40">
        <f t="shared" si="0"/>
        <v>42</v>
      </c>
      <c r="U14" s="80"/>
      <c r="W14" s="470"/>
    </row>
    <row r="15" spans="1:23" s="30" customFormat="1" x14ac:dyDescent="0.25">
      <c r="A15" s="433"/>
      <c r="B15" s="157">
        <v>11</v>
      </c>
      <c r="C15" s="31">
        <v>10</v>
      </c>
      <c r="D15" s="31">
        <v>9</v>
      </c>
      <c r="E15" s="31">
        <v>8</v>
      </c>
      <c r="F15" s="31">
        <v>9</v>
      </c>
      <c r="G15" s="31">
        <v>10</v>
      </c>
      <c r="H15" s="31">
        <v>5</v>
      </c>
      <c r="I15" s="31">
        <v>4</v>
      </c>
      <c r="J15" s="31">
        <v>5</v>
      </c>
      <c r="K15" s="31">
        <v>5</v>
      </c>
      <c r="L15" s="31">
        <v>5</v>
      </c>
      <c r="M15" s="31">
        <v>5</v>
      </c>
      <c r="N15" s="31">
        <v>3</v>
      </c>
      <c r="O15" s="31">
        <v>3</v>
      </c>
      <c r="P15" s="31">
        <v>2</v>
      </c>
      <c r="Q15" s="31">
        <v>5</v>
      </c>
      <c r="R15" s="31">
        <v>5</v>
      </c>
      <c r="S15" s="31"/>
      <c r="T15" s="31">
        <f t="shared" si="0"/>
        <v>56.2</v>
      </c>
      <c r="U15" s="157">
        <v>1</v>
      </c>
      <c r="W15" s="470"/>
    </row>
    <row r="16" spans="1:23" s="30" customFormat="1" x14ac:dyDescent="0.25">
      <c r="A16" s="433"/>
      <c r="B16" s="157">
        <v>12</v>
      </c>
      <c r="C16" s="31">
        <v>8</v>
      </c>
      <c r="D16" s="31">
        <v>7</v>
      </c>
      <c r="E16" s="31">
        <v>6</v>
      </c>
      <c r="F16" s="31">
        <v>6</v>
      </c>
      <c r="G16" s="31">
        <v>8</v>
      </c>
      <c r="H16" s="31">
        <v>4</v>
      </c>
      <c r="I16" s="31">
        <v>4</v>
      </c>
      <c r="J16" s="31">
        <v>3</v>
      </c>
      <c r="K16" s="31">
        <v>3</v>
      </c>
      <c r="L16" s="31">
        <v>3</v>
      </c>
      <c r="M16" s="31">
        <v>4</v>
      </c>
      <c r="N16" s="31">
        <v>4</v>
      </c>
      <c r="O16" s="31">
        <v>2</v>
      </c>
      <c r="P16" s="31">
        <v>2</v>
      </c>
      <c r="Q16" s="31">
        <v>5</v>
      </c>
      <c r="R16" s="31">
        <v>5</v>
      </c>
      <c r="S16" s="31"/>
      <c r="T16" s="31">
        <f t="shared" si="0"/>
        <v>46</v>
      </c>
      <c r="U16" s="157">
        <v>3</v>
      </c>
      <c r="W16" s="470"/>
    </row>
    <row r="17" spans="1:23" s="39" customFormat="1" x14ac:dyDescent="0.25">
      <c r="A17" s="433"/>
      <c r="B17" s="40">
        <v>13</v>
      </c>
      <c r="C17" s="40">
        <v>6</v>
      </c>
      <c r="D17" s="40">
        <v>6</v>
      </c>
      <c r="E17" s="40">
        <v>7</v>
      </c>
      <c r="F17" s="40">
        <v>7</v>
      </c>
      <c r="G17" s="40">
        <v>6</v>
      </c>
      <c r="H17" s="40">
        <v>3</v>
      </c>
      <c r="I17" s="40">
        <v>4</v>
      </c>
      <c r="J17" s="40">
        <v>2</v>
      </c>
      <c r="K17" s="40">
        <v>3</v>
      </c>
      <c r="L17" s="40">
        <v>2</v>
      </c>
      <c r="M17" s="40">
        <v>4</v>
      </c>
      <c r="N17" s="40">
        <v>3</v>
      </c>
      <c r="O17" s="40">
        <v>3</v>
      </c>
      <c r="P17" s="40">
        <v>3</v>
      </c>
      <c r="Q17" s="40">
        <v>5</v>
      </c>
      <c r="R17" s="40">
        <v>5</v>
      </c>
      <c r="S17" s="40"/>
      <c r="T17" s="40">
        <f t="shared" si="0"/>
        <v>43.4</v>
      </c>
      <c r="U17" s="80"/>
      <c r="W17" s="470"/>
    </row>
    <row r="18" spans="1:23" s="30" customFormat="1" ht="17.25" customHeight="1" x14ac:dyDescent="0.25">
      <c r="A18" s="433"/>
      <c r="B18" s="157">
        <v>14</v>
      </c>
      <c r="C18" s="31">
        <v>9</v>
      </c>
      <c r="D18" s="31">
        <v>7</v>
      </c>
      <c r="E18" s="31">
        <v>8</v>
      </c>
      <c r="F18" s="31">
        <v>8</v>
      </c>
      <c r="G18" s="31">
        <v>9</v>
      </c>
      <c r="H18" s="31">
        <v>4</v>
      </c>
      <c r="I18" s="31">
        <v>4</v>
      </c>
      <c r="J18" s="31">
        <v>4</v>
      </c>
      <c r="K18" s="31">
        <v>4</v>
      </c>
      <c r="L18" s="31">
        <v>4</v>
      </c>
      <c r="M18" s="31">
        <v>4</v>
      </c>
      <c r="N18" s="31">
        <v>5</v>
      </c>
      <c r="O18" s="31">
        <v>4</v>
      </c>
      <c r="P18" s="31">
        <v>4</v>
      </c>
      <c r="Q18" s="31">
        <v>5</v>
      </c>
      <c r="R18" s="31">
        <v>5</v>
      </c>
      <c r="S18" s="31"/>
      <c r="T18" s="31">
        <f t="shared" si="0"/>
        <v>55.2</v>
      </c>
      <c r="U18" s="157">
        <v>2</v>
      </c>
      <c r="W18" s="470"/>
    </row>
    <row r="19" spans="1:23" s="68" customFormat="1" x14ac:dyDescent="0.25">
      <c r="A19" s="434" t="s">
        <v>173</v>
      </c>
      <c r="B19" s="67">
        <v>8</v>
      </c>
      <c r="C19" s="67">
        <v>6</v>
      </c>
      <c r="D19" s="67">
        <v>6</v>
      </c>
      <c r="E19" s="67">
        <v>6</v>
      </c>
      <c r="F19" s="67">
        <v>6</v>
      </c>
      <c r="G19" s="67">
        <v>6</v>
      </c>
      <c r="H19" s="67">
        <v>3</v>
      </c>
      <c r="I19" s="67">
        <v>3</v>
      </c>
      <c r="J19" s="67">
        <v>2</v>
      </c>
      <c r="K19" s="67">
        <v>2</v>
      </c>
      <c r="L19" s="67">
        <v>2</v>
      </c>
      <c r="M19" s="67">
        <v>3</v>
      </c>
      <c r="N19" s="67">
        <v>4</v>
      </c>
      <c r="O19" s="67">
        <v>3</v>
      </c>
      <c r="P19" s="67">
        <v>3</v>
      </c>
      <c r="Q19" s="67">
        <v>4</v>
      </c>
      <c r="R19" s="67">
        <v>4</v>
      </c>
      <c r="S19" s="67"/>
      <c r="T19" s="67">
        <f t="shared" si="0"/>
        <v>39</v>
      </c>
      <c r="U19" s="155"/>
      <c r="V19" s="471"/>
      <c r="W19" s="475"/>
    </row>
    <row r="20" spans="1:23" s="68" customFormat="1" x14ac:dyDescent="0.25">
      <c r="A20" s="435"/>
      <c r="B20" s="67">
        <v>15</v>
      </c>
      <c r="C20" s="67">
        <v>6</v>
      </c>
      <c r="D20" s="67">
        <v>6</v>
      </c>
      <c r="E20" s="67">
        <v>6</v>
      </c>
      <c r="F20" s="67">
        <v>6</v>
      </c>
      <c r="G20" s="67">
        <v>6</v>
      </c>
      <c r="H20" s="67">
        <v>3</v>
      </c>
      <c r="I20" s="67">
        <v>3</v>
      </c>
      <c r="J20" s="67">
        <v>3</v>
      </c>
      <c r="K20" s="67">
        <v>3</v>
      </c>
      <c r="L20" s="67">
        <v>3</v>
      </c>
      <c r="M20" s="67">
        <v>3</v>
      </c>
      <c r="N20" s="67">
        <v>3</v>
      </c>
      <c r="O20" s="67">
        <v>3</v>
      </c>
      <c r="P20" s="67">
        <v>2</v>
      </c>
      <c r="Q20" s="67">
        <v>4</v>
      </c>
      <c r="R20" s="67">
        <v>5</v>
      </c>
      <c r="S20" s="67">
        <v>1</v>
      </c>
      <c r="T20" s="67">
        <f t="shared" si="0"/>
        <v>40</v>
      </c>
      <c r="U20" s="155"/>
      <c r="V20" s="471"/>
      <c r="W20" s="475"/>
    </row>
    <row r="21" spans="1:23" s="68" customFormat="1" x14ac:dyDescent="0.25">
      <c r="A21" s="435"/>
      <c r="B21" s="67">
        <v>16</v>
      </c>
      <c r="C21" s="67">
        <v>7</v>
      </c>
      <c r="D21" s="67">
        <v>6</v>
      </c>
      <c r="E21" s="67">
        <v>7</v>
      </c>
      <c r="F21" s="67">
        <v>7</v>
      </c>
      <c r="G21" s="67">
        <v>7</v>
      </c>
      <c r="H21" s="67">
        <v>4</v>
      </c>
      <c r="I21" s="67">
        <v>4</v>
      </c>
      <c r="J21" s="67">
        <v>3</v>
      </c>
      <c r="K21" s="67">
        <v>3</v>
      </c>
      <c r="L21" s="67">
        <v>3</v>
      </c>
      <c r="M21" s="67">
        <v>3</v>
      </c>
      <c r="N21" s="67">
        <v>4</v>
      </c>
      <c r="O21" s="67">
        <v>4</v>
      </c>
      <c r="P21" s="67">
        <v>3</v>
      </c>
      <c r="Q21" s="67">
        <v>4</v>
      </c>
      <c r="R21" s="67">
        <v>5</v>
      </c>
      <c r="S21" s="67"/>
      <c r="T21" s="67">
        <f t="shared" si="0"/>
        <v>46.8</v>
      </c>
      <c r="U21" s="155"/>
      <c r="V21" s="471"/>
      <c r="W21" s="475"/>
    </row>
    <row r="22" spans="1:23" s="68" customFormat="1" x14ac:dyDescent="0.25">
      <c r="A22" s="435"/>
      <c r="B22" s="67">
        <v>17</v>
      </c>
      <c r="C22" s="67">
        <v>6</v>
      </c>
      <c r="D22" s="67">
        <v>5</v>
      </c>
      <c r="E22" s="67">
        <v>6</v>
      </c>
      <c r="F22" s="67">
        <v>8</v>
      </c>
      <c r="G22" s="67">
        <v>6</v>
      </c>
      <c r="H22" s="67">
        <v>3</v>
      </c>
      <c r="I22" s="67">
        <v>4</v>
      </c>
      <c r="J22" s="67">
        <v>3</v>
      </c>
      <c r="K22" s="67">
        <v>3</v>
      </c>
      <c r="L22" s="67">
        <v>3</v>
      </c>
      <c r="M22" s="67">
        <v>4</v>
      </c>
      <c r="N22" s="67">
        <v>3</v>
      </c>
      <c r="O22" s="67">
        <v>3</v>
      </c>
      <c r="P22" s="67">
        <v>3</v>
      </c>
      <c r="Q22" s="67">
        <v>5</v>
      </c>
      <c r="R22" s="67">
        <v>5</v>
      </c>
      <c r="S22" s="67"/>
      <c r="T22" s="67">
        <f t="shared" si="0"/>
        <v>45.2</v>
      </c>
      <c r="U22" s="155"/>
      <c r="V22" s="472"/>
      <c r="W22" s="475"/>
    </row>
    <row r="23" spans="1:23" s="68" customFormat="1" x14ac:dyDescent="0.25">
      <c r="A23" s="435"/>
      <c r="B23" s="67">
        <v>18</v>
      </c>
      <c r="C23" s="67">
        <v>6</v>
      </c>
      <c r="D23" s="67">
        <v>4</v>
      </c>
      <c r="E23" s="67">
        <v>5</v>
      </c>
      <c r="F23" s="67">
        <v>6</v>
      </c>
      <c r="G23" s="67">
        <v>6</v>
      </c>
      <c r="H23" s="67">
        <v>4</v>
      </c>
      <c r="I23" s="67">
        <v>3</v>
      </c>
      <c r="J23" s="67">
        <v>2</v>
      </c>
      <c r="K23" s="67">
        <v>2</v>
      </c>
      <c r="L23" s="67">
        <v>2</v>
      </c>
      <c r="M23" s="67">
        <v>3</v>
      </c>
      <c r="N23" s="67">
        <v>2</v>
      </c>
      <c r="O23" s="67">
        <v>3</v>
      </c>
      <c r="P23" s="67">
        <v>2</v>
      </c>
      <c r="Q23" s="67">
        <v>4</v>
      </c>
      <c r="R23" s="67">
        <v>4</v>
      </c>
      <c r="S23" s="67"/>
      <c r="T23" s="67">
        <f t="shared" si="0"/>
        <v>36.4</v>
      </c>
      <c r="U23" s="155"/>
      <c r="V23" s="472"/>
      <c r="W23" s="475"/>
    </row>
    <row r="24" spans="1:23" s="58" customFormat="1" x14ac:dyDescent="0.25">
      <c r="A24" s="435"/>
      <c r="B24" s="114">
        <v>19</v>
      </c>
      <c r="C24" s="59">
        <v>8</v>
      </c>
      <c r="D24" s="59">
        <v>7</v>
      </c>
      <c r="E24" s="59">
        <v>7</v>
      </c>
      <c r="F24" s="59">
        <v>8</v>
      </c>
      <c r="G24" s="59">
        <v>8</v>
      </c>
      <c r="H24" s="59">
        <v>4</v>
      </c>
      <c r="I24" s="59">
        <v>4</v>
      </c>
      <c r="J24" s="59">
        <v>3</v>
      </c>
      <c r="K24" s="59">
        <v>4</v>
      </c>
      <c r="L24" s="59">
        <v>3</v>
      </c>
      <c r="M24" s="59">
        <v>3</v>
      </c>
      <c r="N24" s="59">
        <v>4</v>
      </c>
      <c r="O24" s="59">
        <v>3</v>
      </c>
      <c r="P24" s="59">
        <v>3</v>
      </c>
      <c r="Q24" s="59">
        <v>4</v>
      </c>
      <c r="R24" s="59">
        <v>5</v>
      </c>
      <c r="S24" s="59"/>
      <c r="T24" s="59">
        <f t="shared" si="0"/>
        <v>47.6</v>
      </c>
      <c r="U24" s="114">
        <v>3</v>
      </c>
      <c r="V24" s="473"/>
      <c r="W24" s="468"/>
    </row>
    <row r="25" spans="1:23" s="58" customFormat="1" x14ac:dyDescent="0.25">
      <c r="A25" s="435"/>
      <c r="B25" s="114">
        <v>21</v>
      </c>
      <c r="C25" s="59">
        <v>9</v>
      </c>
      <c r="D25" s="59">
        <v>7</v>
      </c>
      <c r="E25" s="59">
        <v>6</v>
      </c>
      <c r="F25" s="59">
        <v>8</v>
      </c>
      <c r="G25" s="59">
        <v>9</v>
      </c>
      <c r="H25" s="59">
        <v>4</v>
      </c>
      <c r="I25" s="59">
        <v>4</v>
      </c>
      <c r="J25" s="59">
        <v>4</v>
      </c>
      <c r="K25" s="59">
        <v>4</v>
      </c>
      <c r="L25" s="59">
        <v>3</v>
      </c>
      <c r="M25" s="59">
        <v>4</v>
      </c>
      <c r="N25" s="59">
        <v>5</v>
      </c>
      <c r="O25" s="59">
        <v>4</v>
      </c>
      <c r="P25" s="59">
        <v>2</v>
      </c>
      <c r="Q25" s="59">
        <v>3</v>
      </c>
      <c r="R25" s="59">
        <v>4</v>
      </c>
      <c r="S25" s="59"/>
      <c r="T25" s="59">
        <f t="shared" si="0"/>
        <v>48.8</v>
      </c>
      <c r="U25" s="114">
        <v>2</v>
      </c>
      <c r="V25" s="473"/>
      <c r="W25" s="468"/>
    </row>
    <row r="26" spans="1:23" s="68" customFormat="1" x14ac:dyDescent="0.25">
      <c r="A26" s="435"/>
      <c r="B26" s="67">
        <v>22</v>
      </c>
      <c r="C26" s="67">
        <v>6</v>
      </c>
      <c r="D26" s="67">
        <v>5</v>
      </c>
      <c r="E26" s="67">
        <v>5</v>
      </c>
      <c r="F26" s="67">
        <v>5</v>
      </c>
      <c r="G26" s="67">
        <v>6</v>
      </c>
      <c r="H26" s="67">
        <v>3</v>
      </c>
      <c r="I26" s="67">
        <v>3</v>
      </c>
      <c r="J26" s="67">
        <v>2</v>
      </c>
      <c r="K26" s="67">
        <v>2</v>
      </c>
      <c r="L26" s="67">
        <v>2</v>
      </c>
      <c r="M26" s="67">
        <v>4</v>
      </c>
      <c r="N26" s="67">
        <v>2</v>
      </c>
      <c r="O26" s="67">
        <v>3</v>
      </c>
      <c r="P26" s="67">
        <v>3</v>
      </c>
      <c r="Q26" s="67">
        <v>4</v>
      </c>
      <c r="R26" s="67">
        <v>3</v>
      </c>
      <c r="S26" s="67"/>
      <c r="T26" s="67">
        <f t="shared" si="0"/>
        <v>36.4</v>
      </c>
      <c r="U26" s="155"/>
      <c r="V26" s="472"/>
      <c r="W26" s="475"/>
    </row>
    <row r="27" spans="1:23" s="68" customFormat="1" x14ac:dyDescent="0.25">
      <c r="A27" s="435"/>
      <c r="B27" s="67">
        <v>24</v>
      </c>
      <c r="C27" s="153">
        <v>6</v>
      </c>
      <c r="D27" s="153">
        <v>7</v>
      </c>
      <c r="E27" s="153">
        <v>5</v>
      </c>
      <c r="F27" s="153">
        <v>7</v>
      </c>
      <c r="G27" s="153">
        <v>7</v>
      </c>
      <c r="H27" s="153">
        <v>4</v>
      </c>
      <c r="I27" s="153">
        <v>4</v>
      </c>
      <c r="J27" s="153">
        <v>3</v>
      </c>
      <c r="K27" s="153">
        <v>3</v>
      </c>
      <c r="L27" s="153">
        <v>3</v>
      </c>
      <c r="M27" s="153">
        <v>3</v>
      </c>
      <c r="N27" s="153">
        <v>2</v>
      </c>
      <c r="O27" s="153">
        <v>3</v>
      </c>
      <c r="P27" s="153">
        <v>2</v>
      </c>
      <c r="Q27" s="153">
        <v>4</v>
      </c>
      <c r="R27" s="153">
        <v>4</v>
      </c>
      <c r="S27" s="153">
        <v>1</v>
      </c>
      <c r="T27" s="67">
        <f t="shared" si="0"/>
        <v>40.4</v>
      </c>
      <c r="U27" s="156"/>
      <c r="V27" s="472"/>
      <c r="W27" s="475"/>
    </row>
    <row r="28" spans="1:23" s="68" customFormat="1" x14ac:dyDescent="0.25">
      <c r="A28" s="435"/>
      <c r="B28" s="67">
        <v>25</v>
      </c>
      <c r="C28" s="153">
        <v>6</v>
      </c>
      <c r="D28" s="153">
        <v>5</v>
      </c>
      <c r="E28" s="153">
        <v>5</v>
      </c>
      <c r="F28" s="153">
        <v>7</v>
      </c>
      <c r="G28" s="153">
        <v>6</v>
      </c>
      <c r="H28" s="153">
        <v>4</v>
      </c>
      <c r="I28" s="153">
        <v>5</v>
      </c>
      <c r="J28" s="153">
        <v>2</v>
      </c>
      <c r="K28" s="153">
        <v>2</v>
      </c>
      <c r="L28" s="153">
        <v>2</v>
      </c>
      <c r="M28" s="153">
        <v>3</v>
      </c>
      <c r="N28" s="153">
        <v>4</v>
      </c>
      <c r="O28" s="153">
        <v>2</v>
      </c>
      <c r="P28" s="153">
        <v>2</v>
      </c>
      <c r="Q28" s="153">
        <v>3</v>
      </c>
      <c r="R28" s="153">
        <v>3</v>
      </c>
      <c r="S28" s="153"/>
      <c r="T28" s="67">
        <f t="shared" si="0"/>
        <v>37.799999999999997</v>
      </c>
      <c r="U28" s="156"/>
      <c r="V28" s="472"/>
      <c r="W28" s="475"/>
    </row>
    <row r="29" spans="1:23" s="58" customFormat="1" x14ac:dyDescent="0.25">
      <c r="A29" s="435"/>
      <c r="B29" s="114">
        <v>26</v>
      </c>
      <c r="C29" s="159">
        <v>10</v>
      </c>
      <c r="D29" s="159">
        <v>7</v>
      </c>
      <c r="E29" s="159">
        <v>7</v>
      </c>
      <c r="F29" s="159">
        <v>9</v>
      </c>
      <c r="G29" s="159">
        <v>10</v>
      </c>
      <c r="H29" s="159">
        <v>4</v>
      </c>
      <c r="I29" s="159">
        <v>5</v>
      </c>
      <c r="J29" s="159">
        <v>4</v>
      </c>
      <c r="K29" s="159">
        <v>4</v>
      </c>
      <c r="L29" s="159">
        <v>4</v>
      </c>
      <c r="M29" s="159">
        <v>4</v>
      </c>
      <c r="N29" s="159">
        <v>3</v>
      </c>
      <c r="O29" s="159">
        <v>3</v>
      </c>
      <c r="P29" s="159">
        <v>3</v>
      </c>
      <c r="Q29" s="159">
        <v>5</v>
      </c>
      <c r="R29" s="159">
        <v>5</v>
      </c>
      <c r="S29" s="159"/>
      <c r="T29" s="59">
        <f t="shared" si="0"/>
        <v>52.6</v>
      </c>
      <c r="U29" s="160">
        <v>1</v>
      </c>
      <c r="V29" s="473"/>
      <c r="W29" s="468"/>
    </row>
    <row r="30" spans="1:23" s="68" customFormat="1" x14ac:dyDescent="0.25">
      <c r="A30" s="435"/>
      <c r="B30" s="67">
        <v>27</v>
      </c>
      <c r="C30" s="153">
        <v>6</v>
      </c>
      <c r="D30" s="153">
        <v>6</v>
      </c>
      <c r="E30" s="153">
        <v>5</v>
      </c>
      <c r="F30" s="153">
        <v>5</v>
      </c>
      <c r="G30" s="153">
        <v>6</v>
      </c>
      <c r="H30" s="153">
        <v>3</v>
      </c>
      <c r="I30" s="153">
        <v>4</v>
      </c>
      <c r="J30" s="153">
        <v>2</v>
      </c>
      <c r="K30" s="153">
        <v>3</v>
      </c>
      <c r="L30" s="153">
        <v>2</v>
      </c>
      <c r="M30" s="153">
        <v>4</v>
      </c>
      <c r="N30" s="153">
        <v>3</v>
      </c>
      <c r="O30" s="153">
        <v>3</v>
      </c>
      <c r="P30" s="153">
        <v>3</v>
      </c>
      <c r="Q30" s="153">
        <v>3</v>
      </c>
      <c r="R30" s="153">
        <v>4</v>
      </c>
      <c r="S30" s="153"/>
      <c r="T30" s="67">
        <f t="shared" si="0"/>
        <v>39.6</v>
      </c>
      <c r="U30" s="156"/>
      <c r="V30" s="472"/>
      <c r="W30" s="475"/>
    </row>
    <row r="31" spans="1:23" s="68" customFormat="1" x14ac:dyDescent="0.25">
      <c r="A31" s="436"/>
      <c r="B31" s="67">
        <v>28</v>
      </c>
      <c r="C31" s="67">
        <v>6</v>
      </c>
      <c r="D31" s="67">
        <v>8</v>
      </c>
      <c r="E31" s="67">
        <v>6</v>
      </c>
      <c r="F31" s="67">
        <v>7</v>
      </c>
      <c r="G31" s="67">
        <v>6</v>
      </c>
      <c r="H31" s="67">
        <v>3</v>
      </c>
      <c r="I31" s="67">
        <v>3</v>
      </c>
      <c r="J31" s="67">
        <v>2</v>
      </c>
      <c r="K31" s="67">
        <v>2</v>
      </c>
      <c r="L31" s="67">
        <v>2</v>
      </c>
      <c r="M31" s="67">
        <v>5</v>
      </c>
      <c r="N31" s="67">
        <v>2</v>
      </c>
      <c r="O31" s="67">
        <v>4</v>
      </c>
      <c r="P31" s="67">
        <v>3</v>
      </c>
      <c r="Q31" s="67">
        <v>4</v>
      </c>
      <c r="R31" s="67">
        <v>4</v>
      </c>
      <c r="S31" s="67">
        <v>1</v>
      </c>
      <c r="T31" s="67">
        <f t="shared" si="0"/>
        <v>39.6</v>
      </c>
      <c r="U31" s="155"/>
      <c r="V31" s="472"/>
      <c r="W31" s="475"/>
    </row>
  </sheetData>
  <sortState ref="W7:W18">
    <sortCondition descending="1" ref="W7"/>
  </sortState>
  <mergeCells count="5">
    <mergeCell ref="N4:P4"/>
    <mergeCell ref="C6:E6"/>
    <mergeCell ref="C4:G4"/>
    <mergeCell ref="A7:A18"/>
    <mergeCell ref="A19:A31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9"/>
  <sheetViews>
    <sheetView workbookViewId="0">
      <selection activeCell="T21" sqref="S21:T21"/>
    </sheetView>
  </sheetViews>
  <sheetFormatPr defaultRowHeight="15" x14ac:dyDescent="0.25"/>
  <cols>
    <col min="4" max="4" width="11.85546875" customWidth="1"/>
    <col min="5" max="5" width="11.42578125" customWidth="1"/>
    <col min="9" max="9" width="10.5703125" customWidth="1"/>
    <col min="18" max="18" width="11.5703125" bestFit="1" customWidth="1"/>
    <col min="19" max="19" width="8.85546875" style="97"/>
  </cols>
  <sheetData>
    <row r="2" spans="1:23" ht="18" x14ac:dyDescent="0.25">
      <c r="C2" s="392" t="s">
        <v>88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23" x14ac:dyDescent="0.25">
      <c r="E3" t="s">
        <v>30</v>
      </c>
      <c r="U3" s="326"/>
      <c r="V3" s="326"/>
      <c r="W3" s="326"/>
    </row>
    <row r="4" spans="1:23" ht="60" x14ac:dyDescent="0.25">
      <c r="B4" s="255" t="s">
        <v>1</v>
      </c>
      <c r="C4" s="418" t="s">
        <v>2</v>
      </c>
      <c r="D4" s="419"/>
      <c r="E4" s="425"/>
      <c r="F4" s="426" t="s">
        <v>58</v>
      </c>
      <c r="G4" s="426" t="s">
        <v>4</v>
      </c>
      <c r="H4" s="437" t="s">
        <v>72</v>
      </c>
      <c r="I4" s="438"/>
      <c r="J4" s="438"/>
      <c r="K4" s="426" t="s">
        <v>89</v>
      </c>
      <c r="L4" s="417" t="s">
        <v>90</v>
      </c>
      <c r="M4" s="417"/>
      <c r="N4" s="417"/>
      <c r="O4" s="255" t="s">
        <v>93</v>
      </c>
      <c r="P4" s="255" t="s">
        <v>175</v>
      </c>
      <c r="Q4" s="255" t="s">
        <v>21</v>
      </c>
      <c r="R4" s="255" t="s">
        <v>22</v>
      </c>
      <c r="S4" s="86" t="s">
        <v>131</v>
      </c>
      <c r="U4" s="326"/>
      <c r="V4" s="326"/>
      <c r="W4" s="326"/>
    </row>
    <row r="5" spans="1:23" ht="30" x14ac:dyDescent="0.25">
      <c r="B5" s="255"/>
      <c r="C5" s="254" t="s">
        <v>222</v>
      </c>
      <c r="D5" s="254" t="s">
        <v>223</v>
      </c>
      <c r="E5" s="254" t="s">
        <v>224</v>
      </c>
      <c r="F5" s="428"/>
      <c r="G5" s="428"/>
      <c r="H5" s="255" t="s">
        <v>17</v>
      </c>
      <c r="I5" s="255" t="s">
        <v>176</v>
      </c>
      <c r="J5" s="13" t="s">
        <v>174</v>
      </c>
      <c r="K5" s="428"/>
      <c r="L5" s="255" t="s">
        <v>91</v>
      </c>
      <c r="M5" s="255" t="s">
        <v>92</v>
      </c>
      <c r="N5" s="255" t="s">
        <v>64</v>
      </c>
      <c r="O5" s="255"/>
      <c r="P5" s="255"/>
      <c r="Q5" s="255"/>
      <c r="R5" s="255"/>
      <c r="S5" s="86"/>
      <c r="U5" s="326"/>
      <c r="V5" s="326"/>
      <c r="W5" s="326"/>
    </row>
    <row r="6" spans="1:23" ht="14.45" x14ac:dyDescent="0.3">
      <c r="B6" s="255"/>
      <c r="C6" s="262">
        <v>10</v>
      </c>
      <c r="D6" s="262">
        <v>10</v>
      </c>
      <c r="E6" s="262">
        <v>10</v>
      </c>
      <c r="F6" s="255">
        <v>5</v>
      </c>
      <c r="G6" s="255">
        <v>5</v>
      </c>
      <c r="H6" s="255">
        <v>5</v>
      </c>
      <c r="I6" s="255">
        <v>5</v>
      </c>
      <c r="J6" s="255">
        <v>5</v>
      </c>
      <c r="K6" s="255">
        <v>5</v>
      </c>
      <c r="L6" s="255">
        <v>5</v>
      </c>
      <c r="M6" s="255">
        <v>5</v>
      </c>
      <c r="N6" s="255">
        <v>5</v>
      </c>
      <c r="O6" s="255">
        <v>5</v>
      </c>
      <c r="P6" s="255">
        <v>5</v>
      </c>
      <c r="Q6" s="255"/>
      <c r="R6" s="255">
        <f>(C6+D6+E6)/3+F6+G6+H6+I6+J6+K6+L6+M6+N6+O6+P6-Q6</f>
        <v>65</v>
      </c>
      <c r="S6" s="263"/>
      <c r="T6" s="53"/>
      <c r="U6" s="326"/>
      <c r="V6" s="326"/>
      <c r="W6" s="326"/>
    </row>
    <row r="7" spans="1:23" s="32" customFormat="1" x14ac:dyDescent="0.25">
      <c r="A7" s="264" t="s">
        <v>120</v>
      </c>
      <c r="B7" s="40">
        <v>20</v>
      </c>
      <c r="C7" s="40">
        <v>4</v>
      </c>
      <c r="D7" s="40">
        <v>5</v>
      </c>
      <c r="E7" s="40">
        <v>6</v>
      </c>
      <c r="F7" s="40">
        <v>2</v>
      </c>
      <c r="G7" s="40">
        <v>2</v>
      </c>
      <c r="H7" s="40">
        <v>2</v>
      </c>
      <c r="I7" s="40">
        <v>2</v>
      </c>
      <c r="J7" s="40">
        <v>2</v>
      </c>
      <c r="K7" s="40">
        <v>1</v>
      </c>
      <c r="L7" s="40">
        <v>2</v>
      </c>
      <c r="M7" s="40">
        <v>1</v>
      </c>
      <c r="N7" s="40">
        <v>2</v>
      </c>
      <c r="O7" s="40">
        <v>1</v>
      </c>
      <c r="P7" s="40">
        <v>3</v>
      </c>
      <c r="Q7" s="40"/>
      <c r="R7" s="40">
        <f>(C7+D7+E7)/3+F7+G7+H7+I7+J7+K7+L7+M7+N7+O7+P7-Q7</f>
        <v>25</v>
      </c>
      <c r="S7" s="265"/>
      <c r="T7" s="476"/>
      <c r="U7" s="478"/>
      <c r="V7" s="479"/>
      <c r="W7" s="479"/>
    </row>
    <row r="8" spans="1:23" s="32" customFormat="1" ht="14.45" x14ac:dyDescent="0.3">
      <c r="A8" s="264"/>
      <c r="B8" s="40">
        <v>21</v>
      </c>
      <c r="C8" s="40">
        <v>7</v>
      </c>
      <c r="D8" s="40">
        <v>7</v>
      </c>
      <c r="E8" s="40">
        <v>6</v>
      </c>
      <c r="F8" s="40">
        <v>2</v>
      </c>
      <c r="G8" s="40">
        <v>3</v>
      </c>
      <c r="H8" s="40">
        <v>3</v>
      </c>
      <c r="I8" s="40">
        <v>2</v>
      </c>
      <c r="J8" s="40">
        <v>2</v>
      </c>
      <c r="K8" s="40">
        <v>3</v>
      </c>
      <c r="L8" s="40">
        <v>4</v>
      </c>
      <c r="M8" s="40">
        <v>4</v>
      </c>
      <c r="N8" s="40">
        <v>3</v>
      </c>
      <c r="O8" s="40">
        <v>5</v>
      </c>
      <c r="P8" s="40">
        <v>5</v>
      </c>
      <c r="Q8" s="40"/>
      <c r="R8" s="40">
        <f t="shared" ref="R8:R17" si="0">(C8+D8+E8)/3+F8+G8+H8+I8+J8+K8+L8+M8+N8+O8+P8-Q8</f>
        <v>42.666666666666671</v>
      </c>
      <c r="S8" s="265"/>
      <c r="T8" s="476"/>
      <c r="U8" s="478"/>
      <c r="V8" s="479"/>
      <c r="W8" s="479"/>
    </row>
    <row r="9" spans="1:23" s="32" customFormat="1" ht="14.45" x14ac:dyDescent="0.3">
      <c r="A9" s="256"/>
      <c r="B9" s="40">
        <v>23</v>
      </c>
      <c r="C9" s="40">
        <v>6</v>
      </c>
      <c r="D9" s="40">
        <v>7</v>
      </c>
      <c r="E9" s="40">
        <v>7</v>
      </c>
      <c r="F9" s="40">
        <v>3</v>
      </c>
      <c r="G9" s="40">
        <v>4</v>
      </c>
      <c r="H9" s="40">
        <v>1</v>
      </c>
      <c r="I9" s="40">
        <v>1</v>
      </c>
      <c r="J9" s="40">
        <v>1</v>
      </c>
      <c r="K9" s="40">
        <v>3</v>
      </c>
      <c r="L9" s="40">
        <v>5</v>
      </c>
      <c r="M9" s="40">
        <v>4</v>
      </c>
      <c r="N9" s="40">
        <v>4</v>
      </c>
      <c r="O9" s="40">
        <v>5</v>
      </c>
      <c r="P9" s="40">
        <v>5</v>
      </c>
      <c r="Q9" s="40"/>
      <c r="R9" s="40">
        <f t="shared" si="0"/>
        <v>42.666666666666671</v>
      </c>
      <c r="S9" s="265"/>
      <c r="T9" s="476"/>
      <c r="U9" s="478"/>
      <c r="V9" s="479"/>
      <c r="W9" s="479"/>
    </row>
    <row r="10" spans="1:23" s="32" customFormat="1" ht="14.45" x14ac:dyDescent="0.3">
      <c r="A10" s="256"/>
      <c r="B10" s="40">
        <v>24</v>
      </c>
      <c r="C10" s="40">
        <v>6</v>
      </c>
      <c r="D10" s="40">
        <v>6</v>
      </c>
      <c r="E10" s="40">
        <v>6</v>
      </c>
      <c r="F10" s="40">
        <v>2</v>
      </c>
      <c r="G10" s="40">
        <v>2</v>
      </c>
      <c r="H10" s="40">
        <v>1</v>
      </c>
      <c r="I10" s="40">
        <v>2</v>
      </c>
      <c r="J10" s="40">
        <v>2</v>
      </c>
      <c r="K10" s="40">
        <v>2</v>
      </c>
      <c r="L10" s="40">
        <v>3</v>
      </c>
      <c r="M10" s="40">
        <v>3</v>
      </c>
      <c r="N10" s="40">
        <v>2</v>
      </c>
      <c r="O10" s="40">
        <v>3</v>
      </c>
      <c r="P10" s="40">
        <v>4</v>
      </c>
      <c r="Q10" s="40">
        <v>1</v>
      </c>
      <c r="R10" s="40">
        <f t="shared" si="0"/>
        <v>31</v>
      </c>
      <c r="S10" s="265"/>
      <c r="T10" s="476"/>
      <c r="U10" s="479"/>
      <c r="V10" s="479"/>
      <c r="W10" s="479"/>
    </row>
    <row r="11" spans="1:23" s="32" customFormat="1" ht="14.45" x14ac:dyDescent="0.3">
      <c r="A11" s="256"/>
      <c r="B11" s="40">
        <v>25</v>
      </c>
      <c r="C11" s="40">
        <v>7</v>
      </c>
      <c r="D11" s="40">
        <v>6</v>
      </c>
      <c r="E11" s="40">
        <v>5</v>
      </c>
      <c r="F11" s="40">
        <v>2</v>
      </c>
      <c r="G11" s="40">
        <v>2</v>
      </c>
      <c r="H11" s="40">
        <v>3</v>
      </c>
      <c r="I11" s="40">
        <v>2</v>
      </c>
      <c r="J11" s="40">
        <v>2</v>
      </c>
      <c r="K11" s="40">
        <v>2</v>
      </c>
      <c r="L11" s="40">
        <v>3</v>
      </c>
      <c r="M11" s="40">
        <v>3</v>
      </c>
      <c r="N11" s="40">
        <v>2</v>
      </c>
      <c r="O11" s="40">
        <v>3</v>
      </c>
      <c r="P11" s="40">
        <v>4</v>
      </c>
      <c r="Q11" s="40">
        <v>1</v>
      </c>
      <c r="R11" s="40">
        <f t="shared" si="0"/>
        <v>33</v>
      </c>
      <c r="S11" s="265"/>
      <c r="T11" s="476"/>
      <c r="U11" s="479"/>
      <c r="V11" s="479"/>
      <c r="W11" s="479"/>
    </row>
    <row r="12" spans="1:23" s="95" customFormat="1" ht="14.45" x14ac:dyDescent="0.3">
      <c r="A12" s="266"/>
      <c r="B12" s="267">
        <v>26</v>
      </c>
      <c r="C12" s="268">
        <v>10</v>
      </c>
      <c r="D12" s="268">
        <v>10</v>
      </c>
      <c r="E12" s="268">
        <v>10</v>
      </c>
      <c r="F12" s="268">
        <v>5</v>
      </c>
      <c r="G12" s="268">
        <v>5</v>
      </c>
      <c r="H12" s="268">
        <v>4</v>
      </c>
      <c r="I12" s="268">
        <v>5</v>
      </c>
      <c r="J12" s="268">
        <v>4</v>
      </c>
      <c r="K12" s="268">
        <v>4</v>
      </c>
      <c r="L12" s="268">
        <v>5</v>
      </c>
      <c r="M12" s="268">
        <v>5</v>
      </c>
      <c r="N12" s="268">
        <v>4</v>
      </c>
      <c r="O12" s="268">
        <v>5</v>
      </c>
      <c r="P12" s="268">
        <v>5</v>
      </c>
      <c r="Q12" s="268"/>
      <c r="R12" s="267">
        <f t="shared" si="0"/>
        <v>61</v>
      </c>
      <c r="S12" s="269">
        <v>1</v>
      </c>
      <c r="T12" s="477"/>
      <c r="U12" s="480"/>
      <c r="V12" s="480"/>
      <c r="W12" s="480"/>
    </row>
    <row r="13" spans="1:23" s="95" customFormat="1" ht="14.45" x14ac:dyDescent="0.3">
      <c r="A13" s="266"/>
      <c r="B13" s="267">
        <v>27</v>
      </c>
      <c r="C13" s="268">
        <v>9</v>
      </c>
      <c r="D13" s="268">
        <v>9</v>
      </c>
      <c r="E13" s="268">
        <v>9</v>
      </c>
      <c r="F13" s="268">
        <v>4</v>
      </c>
      <c r="G13" s="268">
        <v>5</v>
      </c>
      <c r="H13" s="268">
        <v>4</v>
      </c>
      <c r="I13" s="268">
        <v>4</v>
      </c>
      <c r="J13" s="268">
        <v>3</v>
      </c>
      <c r="K13" s="268">
        <v>4</v>
      </c>
      <c r="L13" s="268">
        <v>5</v>
      </c>
      <c r="M13" s="268">
        <v>4</v>
      </c>
      <c r="N13" s="268">
        <v>4</v>
      </c>
      <c r="O13" s="268">
        <v>5</v>
      </c>
      <c r="P13" s="268">
        <v>4</v>
      </c>
      <c r="Q13" s="268"/>
      <c r="R13" s="267">
        <f t="shared" si="0"/>
        <v>55</v>
      </c>
      <c r="S13" s="269">
        <v>2</v>
      </c>
      <c r="T13" s="477"/>
      <c r="U13" s="480"/>
      <c r="V13" s="480"/>
      <c r="W13" s="480"/>
    </row>
    <row r="14" spans="1:23" s="32" customFormat="1" ht="14.45" x14ac:dyDescent="0.3">
      <c r="A14" s="256"/>
      <c r="B14" s="40">
        <v>28</v>
      </c>
      <c r="C14" s="40">
        <v>6</v>
      </c>
      <c r="D14" s="40">
        <v>7</v>
      </c>
      <c r="E14" s="40">
        <v>6</v>
      </c>
      <c r="F14" s="40">
        <v>3</v>
      </c>
      <c r="G14" s="40">
        <v>2</v>
      </c>
      <c r="H14" s="40">
        <v>2</v>
      </c>
      <c r="I14" s="40">
        <v>3</v>
      </c>
      <c r="J14" s="40">
        <v>2</v>
      </c>
      <c r="K14" s="40">
        <v>3</v>
      </c>
      <c r="L14" s="40">
        <v>3</v>
      </c>
      <c r="M14" s="40">
        <v>4</v>
      </c>
      <c r="N14" s="40">
        <v>4</v>
      </c>
      <c r="O14" s="40">
        <v>5</v>
      </c>
      <c r="P14" s="40">
        <v>4</v>
      </c>
      <c r="Q14" s="40">
        <v>1</v>
      </c>
      <c r="R14" s="40">
        <f t="shared" si="0"/>
        <v>40.333333333333329</v>
      </c>
      <c r="S14" s="265"/>
      <c r="T14" s="476"/>
      <c r="U14" s="479"/>
      <c r="V14" s="479"/>
      <c r="W14" s="479"/>
    </row>
    <row r="15" spans="1:23" s="32" customFormat="1" ht="14.45" x14ac:dyDescent="0.3">
      <c r="A15" s="256"/>
      <c r="B15" s="40">
        <v>29</v>
      </c>
      <c r="C15" s="40">
        <v>5</v>
      </c>
      <c r="D15" s="40">
        <v>6</v>
      </c>
      <c r="E15" s="40">
        <v>5</v>
      </c>
      <c r="F15" s="40">
        <v>2</v>
      </c>
      <c r="G15" s="40">
        <v>3</v>
      </c>
      <c r="H15" s="40">
        <v>2</v>
      </c>
      <c r="I15" s="40">
        <v>2</v>
      </c>
      <c r="J15" s="40">
        <v>2</v>
      </c>
      <c r="K15" s="40">
        <v>2</v>
      </c>
      <c r="L15" s="40">
        <v>4</v>
      </c>
      <c r="M15" s="40">
        <v>3</v>
      </c>
      <c r="N15" s="40">
        <v>2</v>
      </c>
      <c r="O15" s="40">
        <v>4</v>
      </c>
      <c r="P15" s="40">
        <v>3</v>
      </c>
      <c r="Q15" s="40"/>
      <c r="R15" s="40">
        <f t="shared" si="0"/>
        <v>34.333333333333329</v>
      </c>
      <c r="S15" s="265"/>
      <c r="T15" s="476"/>
      <c r="U15" s="479"/>
      <c r="V15" s="479"/>
      <c r="W15" s="479"/>
    </row>
    <row r="16" spans="1:23" s="95" customFormat="1" ht="14.45" x14ac:dyDescent="0.3">
      <c r="A16" s="266"/>
      <c r="B16" s="267">
        <v>31</v>
      </c>
      <c r="C16" s="268">
        <v>8</v>
      </c>
      <c r="D16" s="268">
        <v>8</v>
      </c>
      <c r="E16" s="268">
        <v>8</v>
      </c>
      <c r="F16" s="268">
        <v>4</v>
      </c>
      <c r="G16" s="268">
        <v>4</v>
      </c>
      <c r="H16" s="268">
        <v>3</v>
      </c>
      <c r="I16" s="268">
        <v>4</v>
      </c>
      <c r="J16" s="268">
        <v>3</v>
      </c>
      <c r="K16" s="268">
        <v>4</v>
      </c>
      <c r="L16" s="268">
        <v>5</v>
      </c>
      <c r="M16" s="268">
        <v>4</v>
      </c>
      <c r="N16" s="268">
        <v>4</v>
      </c>
      <c r="O16" s="268">
        <v>5</v>
      </c>
      <c r="P16" s="268">
        <v>5</v>
      </c>
      <c r="Q16" s="268"/>
      <c r="R16" s="267">
        <f t="shared" si="0"/>
        <v>53</v>
      </c>
      <c r="S16" s="269">
        <v>3</v>
      </c>
      <c r="T16" s="477"/>
      <c r="U16" s="480"/>
      <c r="V16" s="480"/>
      <c r="W16" s="480"/>
    </row>
    <row r="17" spans="1:23" s="32" customFormat="1" ht="14.45" x14ac:dyDescent="0.3">
      <c r="A17" s="256"/>
      <c r="B17" s="40">
        <v>32</v>
      </c>
      <c r="C17" s="40">
        <v>5</v>
      </c>
      <c r="D17" s="40">
        <v>6</v>
      </c>
      <c r="E17" s="40">
        <v>5</v>
      </c>
      <c r="F17" s="40">
        <v>1</v>
      </c>
      <c r="G17" s="40">
        <v>2</v>
      </c>
      <c r="H17" s="40">
        <v>1</v>
      </c>
      <c r="I17" s="40">
        <v>1</v>
      </c>
      <c r="J17" s="40">
        <v>1</v>
      </c>
      <c r="K17" s="40">
        <v>2</v>
      </c>
      <c r="L17" s="40">
        <v>4</v>
      </c>
      <c r="M17" s="40">
        <v>3</v>
      </c>
      <c r="N17" s="40">
        <v>3</v>
      </c>
      <c r="O17" s="40">
        <v>4</v>
      </c>
      <c r="P17" s="40">
        <v>4</v>
      </c>
      <c r="Q17" s="40">
        <v>1</v>
      </c>
      <c r="R17" s="40">
        <f t="shared" si="0"/>
        <v>30.333333333333332</v>
      </c>
      <c r="S17" s="265"/>
      <c r="T17" s="476"/>
      <c r="U17" s="479"/>
      <c r="V17" s="479"/>
      <c r="W17" s="479"/>
    </row>
    <row r="18" spans="1:23" x14ac:dyDescent="0.25">
      <c r="U18" s="326"/>
      <c r="V18" s="326"/>
      <c r="W18" s="326"/>
    </row>
    <row r="19" spans="1:23" x14ac:dyDescent="0.25">
      <c r="U19" s="326"/>
      <c r="V19" s="326"/>
      <c r="W19" s="326"/>
    </row>
  </sheetData>
  <mergeCells count="6">
    <mergeCell ref="L4:N4"/>
    <mergeCell ref="C4:E4"/>
    <mergeCell ref="F4:F5"/>
    <mergeCell ref="G4:G5"/>
    <mergeCell ref="H4:J4"/>
    <mergeCell ref="K4:K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G6" sqref="G6"/>
    </sheetView>
  </sheetViews>
  <sheetFormatPr defaultRowHeight="15" x14ac:dyDescent="0.25"/>
  <cols>
    <col min="6" max="6" width="8.85546875" style="37"/>
  </cols>
  <sheetData>
    <row r="1" spans="1:7" ht="26.25" x14ac:dyDescent="0.4">
      <c r="B1" s="393" t="s">
        <v>41</v>
      </c>
      <c r="C1" s="97"/>
      <c r="D1" s="97"/>
    </row>
    <row r="3" spans="1:7" ht="25.5" x14ac:dyDescent="0.25">
      <c r="A3" s="6"/>
      <c r="B3" s="6"/>
      <c r="C3" s="261" t="s">
        <v>225</v>
      </c>
      <c r="D3" s="261" t="s">
        <v>226</v>
      </c>
      <c r="E3" s="261" t="s">
        <v>227</v>
      </c>
      <c r="F3" s="42"/>
      <c r="G3" s="6" t="s">
        <v>131</v>
      </c>
    </row>
    <row r="4" spans="1:7" x14ac:dyDescent="0.25">
      <c r="A4" s="6" t="s">
        <v>120</v>
      </c>
      <c r="B4" s="6"/>
      <c r="C4" s="6"/>
      <c r="D4" s="6"/>
      <c r="E4" s="6"/>
      <c r="F4" s="42">
        <f>(C4+D4+E4)/3</f>
        <v>0</v>
      </c>
      <c r="G4" s="6"/>
    </row>
    <row r="5" spans="1:7" x14ac:dyDescent="0.25">
      <c r="A5" s="6" t="s">
        <v>122</v>
      </c>
      <c r="B5" s="6"/>
      <c r="C5" s="6"/>
      <c r="D5" s="6"/>
      <c r="E5" s="6"/>
      <c r="F5" s="42">
        <f t="shared" ref="F5:F8" si="0">(C5+D5+E5)/3</f>
        <v>0</v>
      </c>
      <c r="G5" s="6"/>
    </row>
    <row r="6" spans="1:7" x14ac:dyDescent="0.25">
      <c r="A6" s="6">
        <v>102</v>
      </c>
      <c r="B6" s="6"/>
      <c r="C6" s="6">
        <v>30</v>
      </c>
      <c r="D6" s="6">
        <v>30</v>
      </c>
      <c r="E6" s="6">
        <v>25</v>
      </c>
      <c r="F6" s="42">
        <f t="shared" si="0"/>
        <v>28.333333333333332</v>
      </c>
      <c r="G6" s="98">
        <v>1</v>
      </c>
    </row>
    <row r="7" spans="1:7" x14ac:dyDescent="0.25">
      <c r="A7" s="6">
        <v>103</v>
      </c>
      <c r="B7" s="6"/>
      <c r="C7" s="6">
        <v>27</v>
      </c>
      <c r="D7" s="6">
        <v>25</v>
      </c>
      <c r="E7" s="6">
        <v>30</v>
      </c>
      <c r="F7" s="42">
        <f t="shared" si="0"/>
        <v>27.333333333333332</v>
      </c>
      <c r="G7" s="98">
        <v>2</v>
      </c>
    </row>
    <row r="8" spans="1:7" x14ac:dyDescent="0.25">
      <c r="A8" s="6"/>
      <c r="B8" s="6"/>
      <c r="C8" s="6"/>
      <c r="D8" s="6"/>
      <c r="E8" s="6"/>
      <c r="F8" s="42">
        <f t="shared" si="0"/>
        <v>0</v>
      </c>
      <c r="G8" s="6"/>
    </row>
    <row r="9" spans="1:7" x14ac:dyDescent="0.25">
      <c r="A9" s="6"/>
      <c r="B9" s="6"/>
      <c r="C9" s="6"/>
      <c r="D9" s="6"/>
      <c r="E9" s="6"/>
      <c r="F9" s="42"/>
      <c r="G9" s="6"/>
    </row>
    <row r="10" spans="1:7" x14ac:dyDescent="0.25">
      <c r="A10" s="6"/>
      <c r="B10" s="6"/>
      <c r="C10" s="6"/>
      <c r="D10" s="6"/>
      <c r="E10" s="6"/>
      <c r="F10" s="42"/>
      <c r="G10" s="6"/>
    </row>
    <row r="11" spans="1:7" x14ac:dyDescent="0.25">
      <c r="A11" s="6"/>
      <c r="B11" s="6"/>
      <c r="C11" s="6"/>
      <c r="D11" s="6"/>
      <c r="E11" s="6"/>
      <c r="F11" s="42"/>
      <c r="G11" s="6"/>
    </row>
    <row r="12" spans="1:7" x14ac:dyDescent="0.25">
      <c r="A12" s="6"/>
      <c r="B12" s="6"/>
      <c r="C12" s="6"/>
      <c r="D12" s="6"/>
      <c r="E12" s="6"/>
      <c r="F12" s="42"/>
      <c r="G12" s="6"/>
    </row>
    <row r="13" spans="1:7" x14ac:dyDescent="0.25">
      <c r="A13" s="6"/>
      <c r="B13" s="6"/>
      <c r="C13" s="6"/>
      <c r="D13" s="6"/>
      <c r="E13" s="6"/>
      <c r="F13" s="42"/>
      <c r="G13" s="6"/>
    </row>
    <row r="14" spans="1:7" x14ac:dyDescent="0.25">
      <c r="A14" s="6"/>
      <c r="B14" s="6"/>
      <c r="C14" s="6"/>
      <c r="D14" s="6"/>
      <c r="E14" s="6"/>
      <c r="F14" s="42"/>
      <c r="G14" s="6"/>
    </row>
    <row r="15" spans="1:7" x14ac:dyDescent="0.25">
      <c r="A15" s="6"/>
      <c r="B15" s="6"/>
      <c r="C15" s="6"/>
      <c r="D15" s="6"/>
      <c r="E15" s="6"/>
      <c r="F15" s="42"/>
      <c r="G15" s="6"/>
    </row>
    <row r="16" spans="1:7" x14ac:dyDescent="0.25">
      <c r="A16" s="6"/>
      <c r="B16" s="6"/>
      <c r="C16" s="6"/>
      <c r="D16" s="6"/>
      <c r="E16" s="6"/>
      <c r="F16" s="42"/>
      <c r="G16" s="6"/>
    </row>
    <row r="17" spans="1:7" x14ac:dyDescent="0.25">
      <c r="A17" s="6"/>
      <c r="B17" s="6"/>
      <c r="C17" s="6"/>
      <c r="D17" s="6"/>
      <c r="E17" s="6"/>
      <c r="F17" s="42"/>
      <c r="G17" s="6"/>
    </row>
    <row r="18" spans="1:7" x14ac:dyDescent="0.25">
      <c r="A18" s="6"/>
      <c r="B18" s="6"/>
      <c r="C18" s="6"/>
      <c r="D18" s="6"/>
      <c r="E18" s="6"/>
      <c r="F18" s="42"/>
      <c r="G18" s="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8"/>
  <sheetViews>
    <sheetView workbookViewId="0">
      <selection activeCell="P22" sqref="P22"/>
    </sheetView>
  </sheetViews>
  <sheetFormatPr defaultRowHeight="15" x14ac:dyDescent="0.25"/>
  <cols>
    <col min="3" max="23" width="5.7109375" customWidth="1"/>
    <col min="26" max="26" width="8.85546875" style="97"/>
  </cols>
  <sheetData>
    <row r="2" spans="1:37" ht="25.5" x14ac:dyDescent="0.35">
      <c r="A2" s="14" t="s">
        <v>186</v>
      </c>
      <c r="B2" s="14"/>
      <c r="C2" s="14"/>
      <c r="M2" s="97"/>
    </row>
    <row r="3" spans="1:37" x14ac:dyDescent="0.25">
      <c r="M3" s="97"/>
    </row>
    <row r="4" spans="1:37" x14ac:dyDescent="0.25">
      <c r="M4" s="97"/>
    </row>
    <row r="5" spans="1:37" ht="34.9" customHeight="1" x14ac:dyDescent="0.25">
      <c r="B5" s="426" t="s">
        <v>1</v>
      </c>
      <c r="C5" s="418" t="s">
        <v>2</v>
      </c>
      <c r="D5" s="419"/>
      <c r="E5" s="425"/>
      <c r="F5" s="418" t="s">
        <v>28</v>
      </c>
      <c r="G5" s="419"/>
      <c r="H5" s="425"/>
      <c r="I5" s="418" t="s">
        <v>37</v>
      </c>
      <c r="J5" s="419"/>
      <c r="K5" s="425"/>
      <c r="L5" s="418" t="s">
        <v>36</v>
      </c>
      <c r="M5" s="419"/>
      <c r="N5" s="425"/>
      <c r="O5" s="418" t="s">
        <v>19</v>
      </c>
      <c r="P5" s="419"/>
      <c r="Q5" s="425"/>
      <c r="R5" s="418" t="s">
        <v>20</v>
      </c>
      <c r="S5" s="419"/>
      <c r="T5" s="425"/>
      <c r="U5" s="418" t="s">
        <v>18</v>
      </c>
      <c r="V5" s="419"/>
      <c r="W5" s="425"/>
      <c r="X5" s="9" t="s">
        <v>21</v>
      </c>
      <c r="Y5" s="9" t="s">
        <v>22</v>
      </c>
      <c r="Z5" s="86" t="s">
        <v>124</v>
      </c>
      <c r="AF5" s="6" t="s">
        <v>1</v>
      </c>
      <c r="AG5" s="6" t="s">
        <v>123</v>
      </c>
      <c r="AH5" s="6"/>
      <c r="AI5" s="6"/>
      <c r="AJ5" s="6" t="s">
        <v>22</v>
      </c>
      <c r="AK5" s="6" t="s">
        <v>124</v>
      </c>
    </row>
    <row r="6" spans="1:37" ht="43.15" customHeight="1" x14ac:dyDescent="0.25">
      <c r="B6" s="428"/>
      <c r="C6" s="86" t="s">
        <v>188</v>
      </c>
      <c r="D6" s="86" t="s">
        <v>189</v>
      </c>
      <c r="E6" s="86" t="s">
        <v>190</v>
      </c>
      <c r="F6" s="86" t="s">
        <v>158</v>
      </c>
      <c r="G6" s="86" t="s">
        <v>159</v>
      </c>
      <c r="H6" s="86" t="s">
        <v>160</v>
      </c>
      <c r="I6" s="86" t="s">
        <v>158</v>
      </c>
      <c r="J6" s="86" t="s">
        <v>159</v>
      </c>
      <c r="K6" s="86" t="s">
        <v>160</v>
      </c>
      <c r="L6" s="86" t="s">
        <v>158</v>
      </c>
      <c r="M6" s="86" t="s">
        <v>159</v>
      </c>
      <c r="N6" s="86" t="s">
        <v>160</v>
      </c>
      <c r="O6" s="86" t="s">
        <v>158</v>
      </c>
      <c r="P6" s="86" t="s">
        <v>159</v>
      </c>
      <c r="Q6" s="86" t="s">
        <v>160</v>
      </c>
      <c r="R6" s="86" t="s">
        <v>158</v>
      </c>
      <c r="S6" s="86" t="s">
        <v>159</v>
      </c>
      <c r="T6" s="86" t="s">
        <v>160</v>
      </c>
      <c r="U6" s="86" t="s">
        <v>158</v>
      </c>
      <c r="V6" s="86" t="s">
        <v>159</v>
      </c>
      <c r="W6" s="86" t="s">
        <v>160</v>
      </c>
      <c r="X6" s="9"/>
      <c r="Y6" s="9">
        <v>110</v>
      </c>
      <c r="Z6" s="86"/>
      <c r="AF6" s="6"/>
      <c r="AG6" s="6"/>
      <c r="AH6" s="6"/>
      <c r="AI6" s="6"/>
      <c r="AJ6" s="6"/>
      <c r="AK6" s="6"/>
    </row>
    <row r="7" spans="1:37" s="39" customFormat="1" x14ac:dyDescent="0.25">
      <c r="A7" s="40" t="s">
        <v>130</v>
      </c>
      <c r="B7" s="82">
        <v>16</v>
      </c>
      <c r="C7" s="40">
        <v>5</v>
      </c>
      <c r="D7" s="40">
        <v>5</v>
      </c>
      <c r="E7" s="40">
        <v>4</v>
      </c>
      <c r="F7" s="40">
        <v>6</v>
      </c>
      <c r="G7" s="40">
        <v>7</v>
      </c>
      <c r="H7" s="40">
        <v>9</v>
      </c>
      <c r="I7" s="40">
        <v>5</v>
      </c>
      <c r="J7" s="40">
        <v>5</v>
      </c>
      <c r="K7" s="40">
        <v>8</v>
      </c>
      <c r="L7" s="40">
        <v>5</v>
      </c>
      <c r="M7" s="40">
        <v>5</v>
      </c>
      <c r="N7" s="40">
        <v>7</v>
      </c>
      <c r="O7" s="40">
        <v>3</v>
      </c>
      <c r="P7" s="40">
        <v>3</v>
      </c>
      <c r="Q7" s="40">
        <v>4</v>
      </c>
      <c r="R7" s="40">
        <v>3</v>
      </c>
      <c r="S7" s="40">
        <v>3</v>
      </c>
      <c r="T7" s="40">
        <v>4</v>
      </c>
      <c r="U7" s="40">
        <v>6</v>
      </c>
      <c r="V7" s="40">
        <v>6</v>
      </c>
      <c r="W7" s="40">
        <v>8</v>
      </c>
      <c r="X7" s="40"/>
      <c r="Y7" s="40">
        <f>(C7+D7+E7)/3+(F7+G7+H7)/3+(I7+J7+K7)/3+(L7+M7+N7)/3+(O7+P7+Q7)/3+(R7+S7+T7)/3+(U7+V7+W7)/3-X7</f>
        <v>37</v>
      </c>
      <c r="Z7" s="80"/>
      <c r="AE7" s="39" t="s">
        <v>126</v>
      </c>
      <c r="AF7" s="41"/>
      <c r="AG7" s="41"/>
      <c r="AH7" s="41"/>
      <c r="AI7" s="41"/>
      <c r="AJ7" s="41">
        <f t="shared" ref="AJ7:AJ11" si="0">(AG7+AH7+AI7)/3</f>
        <v>0</v>
      </c>
      <c r="AK7" s="41"/>
    </row>
    <row r="8" spans="1:37" s="37" customFormat="1" x14ac:dyDescent="0.25">
      <c r="A8" s="38" t="s">
        <v>187</v>
      </c>
      <c r="B8" s="195">
        <v>17</v>
      </c>
      <c r="C8" s="38">
        <v>8</v>
      </c>
      <c r="D8" s="38">
        <v>8</v>
      </c>
      <c r="E8" s="38">
        <v>7</v>
      </c>
      <c r="F8" s="38">
        <v>12</v>
      </c>
      <c r="G8" s="38">
        <v>10</v>
      </c>
      <c r="H8" s="38">
        <v>10</v>
      </c>
      <c r="I8" s="38">
        <v>11</v>
      </c>
      <c r="J8" s="38">
        <v>10</v>
      </c>
      <c r="K8" s="38">
        <v>10</v>
      </c>
      <c r="L8" s="38">
        <v>11</v>
      </c>
      <c r="M8" s="38">
        <v>10</v>
      </c>
      <c r="N8" s="38">
        <v>9</v>
      </c>
      <c r="O8" s="38">
        <v>6</v>
      </c>
      <c r="P8" s="38">
        <v>5</v>
      </c>
      <c r="Q8" s="38">
        <v>5</v>
      </c>
      <c r="R8" s="38">
        <v>7</v>
      </c>
      <c r="S8" s="38">
        <v>7</v>
      </c>
      <c r="T8" s="38">
        <v>5</v>
      </c>
      <c r="U8" s="38">
        <v>11</v>
      </c>
      <c r="V8" s="38">
        <v>10</v>
      </c>
      <c r="W8" s="38">
        <v>9</v>
      </c>
      <c r="X8" s="38"/>
      <c r="Y8" s="40">
        <f>(C8+D8+E8)/3+(F8+G8+H8)/3+(I8+J8+K8)/3+(L8+M8+N8)/3+(O8+P8+Q8)/3+(R8+S8+T8)/3+(U8+V8+W8)/3-X8</f>
        <v>60.333333333333336</v>
      </c>
      <c r="Z8" s="196">
        <v>3</v>
      </c>
      <c r="AE8" t="s">
        <v>121</v>
      </c>
      <c r="AF8" s="42"/>
      <c r="AG8" s="42"/>
      <c r="AH8" s="42"/>
      <c r="AI8" s="42"/>
      <c r="AJ8" s="42">
        <f t="shared" si="0"/>
        <v>0</v>
      </c>
      <c r="AK8" s="42"/>
    </row>
    <row r="9" spans="1:37" ht="14.45" x14ac:dyDescent="0.3">
      <c r="AF9" s="6"/>
      <c r="AG9" s="6"/>
      <c r="AH9" s="6"/>
      <c r="AI9" s="6"/>
      <c r="AJ9" s="6">
        <f t="shared" si="0"/>
        <v>0</v>
      </c>
      <c r="AK9" s="6"/>
    </row>
    <row r="10" spans="1:37" ht="14.45" x14ac:dyDescent="0.3">
      <c r="AF10" s="6"/>
      <c r="AG10" s="6"/>
      <c r="AH10" s="6"/>
      <c r="AI10" s="6"/>
      <c r="AJ10" s="6">
        <f t="shared" si="0"/>
        <v>0</v>
      </c>
      <c r="AK10" s="6"/>
    </row>
    <row r="11" spans="1:37" ht="14.45" x14ac:dyDescent="0.3">
      <c r="AF11" s="6"/>
      <c r="AG11" s="6"/>
      <c r="AH11" s="6"/>
      <c r="AI11" s="6"/>
      <c r="AJ11" s="6">
        <f t="shared" si="0"/>
        <v>0</v>
      </c>
      <c r="AK11" s="6"/>
    </row>
    <row r="12" spans="1:37" ht="14.45" x14ac:dyDescent="0.3">
      <c r="AF12" s="6"/>
      <c r="AG12" s="6"/>
      <c r="AH12" s="6"/>
      <c r="AI12" s="6"/>
      <c r="AJ12" s="6"/>
      <c r="AK12" s="6"/>
    </row>
    <row r="13" spans="1:37" ht="14.45" x14ac:dyDescent="0.3">
      <c r="AF13" s="6"/>
      <c r="AG13" s="6"/>
      <c r="AH13" s="6"/>
      <c r="AI13" s="6"/>
      <c r="AJ13" s="6"/>
      <c r="AK13" s="6"/>
    </row>
    <row r="14" spans="1:37" ht="14.45" x14ac:dyDescent="0.3">
      <c r="AF14" s="6"/>
      <c r="AG14" s="6"/>
      <c r="AH14" s="6"/>
      <c r="AI14" s="6"/>
      <c r="AJ14" s="6"/>
      <c r="AK14" s="6"/>
    </row>
    <row r="15" spans="1:37" ht="14.45" x14ac:dyDescent="0.3">
      <c r="AF15" s="6"/>
      <c r="AG15" s="6"/>
      <c r="AH15" s="6"/>
      <c r="AI15" s="6"/>
      <c r="AJ15" s="6"/>
      <c r="AK15" s="6"/>
    </row>
    <row r="16" spans="1:37" ht="14.45" x14ac:dyDescent="0.3">
      <c r="AF16" s="6"/>
      <c r="AG16" s="6"/>
      <c r="AH16" s="6"/>
      <c r="AI16" s="6"/>
      <c r="AJ16" s="6"/>
      <c r="AK16" s="6"/>
    </row>
    <row r="17" spans="32:37" ht="14.45" x14ac:dyDescent="0.3">
      <c r="AF17" s="6"/>
      <c r="AG17" s="6"/>
      <c r="AH17" s="6"/>
      <c r="AI17" s="6"/>
      <c r="AJ17" s="6"/>
      <c r="AK17" s="6"/>
    </row>
    <row r="18" spans="32:37" ht="14.45" x14ac:dyDescent="0.3">
      <c r="AF18" s="6"/>
      <c r="AG18" s="6"/>
      <c r="AH18" s="6"/>
      <c r="AI18" s="6"/>
      <c r="AJ18" s="6"/>
      <c r="AK18" s="6"/>
    </row>
    <row r="19" spans="32:37" ht="14.45" x14ac:dyDescent="0.3">
      <c r="AF19" s="6"/>
      <c r="AG19" s="6"/>
      <c r="AH19" s="6"/>
      <c r="AI19" s="6"/>
      <c r="AJ19" s="6"/>
      <c r="AK19" s="6"/>
    </row>
    <row r="20" spans="32:37" ht="14.45" x14ac:dyDescent="0.3">
      <c r="AF20" s="6"/>
      <c r="AG20" s="6"/>
      <c r="AH20" s="6"/>
      <c r="AI20" s="6"/>
      <c r="AJ20" s="6"/>
      <c r="AK20" s="6"/>
    </row>
    <row r="21" spans="32:37" ht="14.45" x14ac:dyDescent="0.3">
      <c r="AF21" s="6"/>
      <c r="AG21" s="6"/>
      <c r="AH21" s="6"/>
      <c r="AI21" s="6"/>
      <c r="AJ21" s="6"/>
      <c r="AK21" s="6"/>
    </row>
    <row r="22" spans="32:37" ht="14.45" x14ac:dyDescent="0.3">
      <c r="AF22" s="6"/>
      <c r="AG22" s="6"/>
      <c r="AH22" s="6"/>
      <c r="AI22" s="6"/>
      <c r="AJ22" s="6"/>
      <c r="AK22" s="6"/>
    </row>
    <row r="23" spans="32:37" ht="14.45" x14ac:dyDescent="0.3">
      <c r="AF23" s="6"/>
      <c r="AG23" s="6"/>
      <c r="AH23" s="6"/>
      <c r="AI23" s="6"/>
      <c r="AJ23" s="6"/>
      <c r="AK23" s="6"/>
    </row>
    <row r="24" spans="32:37" x14ac:dyDescent="0.25">
      <c r="AF24" s="6"/>
      <c r="AG24" s="6"/>
      <c r="AH24" s="6"/>
      <c r="AI24" s="6"/>
      <c r="AJ24" s="6"/>
      <c r="AK24" s="6"/>
    </row>
    <row r="25" spans="32:37" x14ac:dyDescent="0.25">
      <c r="AF25" s="6"/>
      <c r="AG25" s="6"/>
      <c r="AH25" s="6"/>
      <c r="AI25" s="6"/>
      <c r="AJ25" s="6"/>
      <c r="AK25" s="6"/>
    </row>
    <row r="26" spans="32:37" x14ac:dyDescent="0.25">
      <c r="AF26" s="6"/>
      <c r="AG26" s="6"/>
      <c r="AH26" s="6"/>
      <c r="AI26" s="6"/>
      <c r="AJ26" s="6"/>
      <c r="AK26" s="6"/>
    </row>
    <row r="27" spans="32:37" x14ac:dyDescent="0.25">
      <c r="AF27" s="6"/>
      <c r="AG27" s="6"/>
      <c r="AH27" s="6"/>
      <c r="AI27" s="6"/>
      <c r="AJ27" s="6"/>
      <c r="AK27" s="6"/>
    </row>
    <row r="28" spans="32:37" x14ac:dyDescent="0.25">
      <c r="AF28" s="6"/>
      <c r="AG28" s="6"/>
      <c r="AH28" s="6"/>
      <c r="AI28" s="6"/>
      <c r="AJ28" s="6"/>
      <c r="AK28" s="6"/>
    </row>
  </sheetData>
  <mergeCells count="8">
    <mergeCell ref="U5:W5"/>
    <mergeCell ref="B5:B6"/>
    <mergeCell ref="C5:E5"/>
    <mergeCell ref="F5:H5"/>
    <mergeCell ref="I5:K5"/>
    <mergeCell ref="L5:N5"/>
    <mergeCell ref="O5:Q5"/>
    <mergeCell ref="R5:T5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8"/>
  <sheetViews>
    <sheetView workbookViewId="0">
      <selection activeCell="B23" sqref="B23"/>
    </sheetView>
  </sheetViews>
  <sheetFormatPr defaultRowHeight="15" x14ac:dyDescent="0.25"/>
  <sheetData>
    <row r="2" spans="1:17" ht="18.75" x14ac:dyDescent="0.3">
      <c r="B2" s="394" t="s">
        <v>228</v>
      </c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</row>
    <row r="3" spans="1:17" x14ac:dyDescent="0.25">
      <c r="B3" s="6" t="s">
        <v>1</v>
      </c>
      <c r="C3" s="6" t="s">
        <v>123</v>
      </c>
      <c r="D3" s="6"/>
      <c r="E3" s="6"/>
      <c r="F3" s="6" t="s">
        <v>22</v>
      </c>
      <c r="G3" s="6" t="s">
        <v>124</v>
      </c>
    </row>
    <row r="4" spans="1:17" x14ac:dyDescent="0.25">
      <c r="B4" s="6"/>
      <c r="C4" s="6"/>
      <c r="D4" s="6"/>
      <c r="E4" s="6"/>
      <c r="F4" s="6"/>
      <c r="G4" s="6"/>
    </row>
    <row r="5" spans="1:17" ht="25.5" x14ac:dyDescent="0.25">
      <c r="B5" s="6"/>
      <c r="C5" s="270" t="s">
        <v>229</v>
      </c>
      <c r="D5" s="270" t="s">
        <v>230</v>
      </c>
      <c r="E5" s="270" t="s">
        <v>227</v>
      </c>
      <c r="F5" s="6"/>
      <c r="G5" s="6"/>
    </row>
    <row r="6" spans="1:17" s="39" customFormat="1" x14ac:dyDescent="0.25">
      <c r="A6" s="39" t="s">
        <v>126</v>
      </c>
      <c r="B6" s="41"/>
      <c r="C6" s="41"/>
      <c r="D6" s="41"/>
      <c r="E6" s="41"/>
      <c r="F6" s="41">
        <f t="shared" ref="F6:F31" si="0">(C6+D6+E6)/3</f>
        <v>0</v>
      </c>
      <c r="G6" s="41"/>
    </row>
    <row r="7" spans="1:17" s="39" customFormat="1" x14ac:dyDescent="0.25">
      <c r="B7" s="41"/>
      <c r="C7" s="41"/>
      <c r="D7" s="41"/>
      <c r="E7" s="41"/>
      <c r="F7" s="41">
        <f t="shared" si="0"/>
        <v>0</v>
      </c>
      <c r="G7" s="41"/>
    </row>
    <row r="8" spans="1:17" s="39" customFormat="1" x14ac:dyDescent="0.25">
      <c r="B8" s="41"/>
      <c r="C8" s="41"/>
      <c r="D8" s="41"/>
      <c r="E8" s="41"/>
      <c r="F8" s="41">
        <f t="shared" si="0"/>
        <v>0</v>
      </c>
      <c r="G8" s="41"/>
    </row>
    <row r="9" spans="1:17" s="39" customFormat="1" x14ac:dyDescent="0.25">
      <c r="B9" s="41"/>
      <c r="C9" s="41"/>
      <c r="D9" s="41"/>
      <c r="E9" s="41"/>
      <c r="F9" s="41">
        <f t="shared" si="0"/>
        <v>0</v>
      </c>
      <c r="G9" s="41"/>
    </row>
    <row r="10" spans="1:17" s="37" customFormat="1" x14ac:dyDescent="0.25">
      <c r="A10" t="s">
        <v>121</v>
      </c>
      <c r="B10" s="42">
        <v>182</v>
      </c>
      <c r="C10" s="42">
        <v>23</v>
      </c>
      <c r="D10" s="42">
        <v>21</v>
      </c>
      <c r="E10" s="42">
        <v>23</v>
      </c>
      <c r="F10" s="42">
        <f t="shared" si="0"/>
        <v>22.333333333333332</v>
      </c>
      <c r="G10" s="42"/>
    </row>
    <row r="11" spans="1:17" s="37" customFormat="1" x14ac:dyDescent="0.25">
      <c r="B11" s="42">
        <v>183</v>
      </c>
      <c r="C11" s="42">
        <v>30</v>
      </c>
      <c r="D11" s="42">
        <v>30</v>
      </c>
      <c r="E11" s="42">
        <v>30</v>
      </c>
      <c r="F11" s="42">
        <f t="shared" si="0"/>
        <v>30</v>
      </c>
      <c r="G11" s="396">
        <v>1</v>
      </c>
    </row>
    <row r="12" spans="1:17" s="37" customFormat="1" x14ac:dyDescent="0.25">
      <c r="B12" s="42"/>
      <c r="C12" s="42"/>
      <c r="D12" s="42"/>
      <c r="E12" s="42"/>
      <c r="F12" s="42">
        <f t="shared" si="0"/>
        <v>0</v>
      </c>
      <c r="G12" s="42"/>
    </row>
    <row r="13" spans="1:17" s="37" customFormat="1" x14ac:dyDescent="0.25">
      <c r="B13" s="42"/>
      <c r="C13" s="42"/>
      <c r="D13" s="42"/>
      <c r="E13" s="42"/>
      <c r="F13" s="42">
        <f t="shared" si="0"/>
        <v>0</v>
      </c>
      <c r="G13" s="42"/>
    </row>
    <row r="14" spans="1:17" s="39" customFormat="1" x14ac:dyDescent="0.25">
      <c r="A14" s="39" t="s">
        <v>122</v>
      </c>
      <c r="B14" s="41">
        <v>184</v>
      </c>
      <c r="C14" s="41">
        <v>28</v>
      </c>
      <c r="D14" s="41">
        <v>28</v>
      </c>
      <c r="E14" s="41">
        <v>28</v>
      </c>
      <c r="F14" s="41">
        <f t="shared" si="0"/>
        <v>28</v>
      </c>
      <c r="G14" s="396">
        <v>3</v>
      </c>
    </row>
    <row r="15" spans="1:17" s="39" customFormat="1" x14ac:dyDescent="0.25">
      <c r="B15" s="41">
        <v>187</v>
      </c>
      <c r="C15" s="41">
        <v>30</v>
      </c>
      <c r="D15" s="41">
        <v>30</v>
      </c>
      <c r="E15" s="41">
        <v>30</v>
      </c>
      <c r="F15" s="41">
        <f t="shared" si="0"/>
        <v>30</v>
      </c>
      <c r="G15" s="396">
        <v>1</v>
      </c>
    </row>
    <row r="16" spans="1:17" s="39" customFormat="1" x14ac:dyDescent="0.25">
      <c r="B16" s="41">
        <v>188</v>
      </c>
      <c r="C16" s="41">
        <v>24</v>
      </c>
      <c r="D16" s="41">
        <v>25</v>
      </c>
      <c r="E16" s="41">
        <v>26</v>
      </c>
      <c r="F16" s="41">
        <f t="shared" si="0"/>
        <v>25</v>
      </c>
      <c r="G16" s="396"/>
    </row>
    <row r="17" spans="1:7" s="39" customFormat="1" x14ac:dyDescent="0.25">
      <c r="B17" s="41">
        <v>189</v>
      </c>
      <c r="C17" s="41">
        <v>29</v>
      </c>
      <c r="D17" s="41">
        <v>29</v>
      </c>
      <c r="E17" s="41">
        <v>29</v>
      </c>
      <c r="F17" s="41">
        <f t="shared" si="0"/>
        <v>29</v>
      </c>
      <c r="G17" s="396">
        <v>2</v>
      </c>
    </row>
    <row r="18" spans="1:7" s="39" customFormat="1" x14ac:dyDescent="0.25">
      <c r="B18" s="41"/>
      <c r="C18" s="41"/>
      <c r="D18" s="41"/>
      <c r="E18" s="41"/>
      <c r="F18" s="41">
        <f t="shared" si="0"/>
        <v>0</v>
      </c>
      <c r="G18" s="41"/>
    </row>
    <row r="19" spans="1:7" s="39" customFormat="1" x14ac:dyDescent="0.25">
      <c r="B19" s="41"/>
      <c r="C19" s="41"/>
      <c r="D19" s="41"/>
      <c r="E19" s="41"/>
      <c r="F19" s="41">
        <f t="shared" si="0"/>
        <v>0</v>
      </c>
      <c r="G19" s="41"/>
    </row>
    <row r="20" spans="1:7" s="39" customFormat="1" x14ac:dyDescent="0.25">
      <c r="B20" s="41"/>
      <c r="C20" s="41"/>
      <c r="D20" s="41"/>
      <c r="E20" s="41"/>
      <c r="F20" s="41">
        <f t="shared" si="0"/>
        <v>0</v>
      </c>
      <c r="G20" s="41"/>
    </row>
    <row r="21" spans="1:7" s="39" customFormat="1" x14ac:dyDescent="0.25">
      <c r="B21" s="41"/>
      <c r="C21" s="41"/>
      <c r="D21" s="41"/>
      <c r="E21" s="41"/>
      <c r="F21" s="41">
        <f t="shared" si="0"/>
        <v>0</v>
      </c>
      <c r="G21" s="41"/>
    </row>
    <row r="22" spans="1:7" s="39" customFormat="1" x14ac:dyDescent="0.25">
      <c r="B22" s="41"/>
      <c r="C22" s="41"/>
      <c r="D22" s="41"/>
      <c r="E22" s="41"/>
      <c r="F22" s="41">
        <f t="shared" si="0"/>
        <v>0</v>
      </c>
      <c r="G22" s="41"/>
    </row>
    <row r="23" spans="1:7" x14ac:dyDescent="0.25">
      <c r="A23" t="s">
        <v>120</v>
      </c>
      <c r="B23" s="6">
        <v>181</v>
      </c>
      <c r="C23" s="6">
        <v>30</v>
      </c>
      <c r="D23" s="6">
        <v>30</v>
      </c>
      <c r="E23" s="6">
        <v>30</v>
      </c>
      <c r="F23" s="6">
        <f t="shared" si="0"/>
        <v>30</v>
      </c>
      <c r="G23" s="396">
        <v>1</v>
      </c>
    </row>
    <row r="24" spans="1:7" x14ac:dyDescent="0.25">
      <c r="B24" s="6">
        <v>185</v>
      </c>
      <c r="C24" s="6">
        <v>29</v>
      </c>
      <c r="D24" s="6">
        <v>29</v>
      </c>
      <c r="E24" s="6">
        <v>29</v>
      </c>
      <c r="F24" s="6">
        <f t="shared" si="0"/>
        <v>29</v>
      </c>
      <c r="G24" s="396">
        <v>2</v>
      </c>
    </row>
    <row r="25" spans="1:7" s="37" customFormat="1" x14ac:dyDescent="0.25">
      <c r="B25" s="42"/>
      <c r="C25" s="42"/>
      <c r="D25" s="42"/>
      <c r="E25" s="42"/>
      <c r="F25" s="42">
        <f t="shared" si="0"/>
        <v>0</v>
      </c>
      <c r="G25" s="42"/>
    </row>
    <row r="26" spans="1:7" s="37" customFormat="1" x14ac:dyDescent="0.25">
      <c r="B26" s="42"/>
      <c r="C26" s="42"/>
      <c r="D26" s="42"/>
      <c r="E26" s="42"/>
      <c r="F26" s="42">
        <f t="shared" si="0"/>
        <v>0</v>
      </c>
      <c r="G26" s="42"/>
    </row>
    <row r="27" spans="1:7" s="37" customFormat="1" x14ac:dyDescent="0.25">
      <c r="B27" s="42"/>
      <c r="C27" s="42"/>
      <c r="D27" s="42"/>
      <c r="E27" s="42"/>
      <c r="F27" s="42">
        <f t="shared" si="0"/>
        <v>0</v>
      </c>
      <c r="G27" s="42"/>
    </row>
    <row r="28" spans="1:7" s="37" customFormat="1" x14ac:dyDescent="0.25">
      <c r="B28" s="42"/>
      <c r="C28" s="42"/>
      <c r="D28" s="42"/>
      <c r="E28" s="42"/>
      <c r="F28" s="42">
        <f t="shared" si="0"/>
        <v>0</v>
      </c>
      <c r="G28" s="42"/>
    </row>
    <row r="29" spans="1:7" x14ac:dyDescent="0.25">
      <c r="B29" s="6"/>
      <c r="C29" s="6"/>
      <c r="D29" s="6"/>
      <c r="E29" s="6"/>
      <c r="F29" s="6">
        <f t="shared" si="0"/>
        <v>0</v>
      </c>
      <c r="G29" s="6"/>
    </row>
    <row r="30" spans="1:7" x14ac:dyDescent="0.25">
      <c r="B30" s="6"/>
      <c r="C30" s="6"/>
      <c r="D30" s="6"/>
      <c r="E30" s="6"/>
      <c r="F30" s="6">
        <f t="shared" si="0"/>
        <v>0</v>
      </c>
      <c r="G30" s="6"/>
    </row>
    <row r="31" spans="1:7" x14ac:dyDescent="0.25">
      <c r="B31" s="6"/>
      <c r="C31" s="6"/>
      <c r="D31" s="6"/>
      <c r="E31" s="6"/>
      <c r="F31" s="6">
        <f t="shared" si="0"/>
        <v>0</v>
      </c>
      <c r="G31" s="6"/>
    </row>
    <row r="32" spans="1:7" x14ac:dyDescent="0.25">
      <c r="B32" s="6"/>
      <c r="C32" s="6"/>
      <c r="D32" s="6"/>
      <c r="E32" s="6"/>
      <c r="F32" s="6"/>
      <c r="G32" s="6"/>
    </row>
    <row r="33" spans="2:7" x14ac:dyDescent="0.25">
      <c r="B33" s="6"/>
      <c r="C33" s="6"/>
      <c r="D33" s="6"/>
      <c r="E33" s="6"/>
      <c r="F33" s="6"/>
      <c r="G33" s="6"/>
    </row>
    <row r="34" spans="2:7" x14ac:dyDescent="0.25">
      <c r="B34" s="6"/>
      <c r="C34" s="6"/>
      <c r="D34" s="6"/>
      <c r="E34" s="6"/>
      <c r="F34" s="6"/>
      <c r="G34" s="6"/>
    </row>
    <row r="35" spans="2:7" x14ac:dyDescent="0.25">
      <c r="B35" s="6"/>
      <c r="C35" s="6"/>
      <c r="D35" s="6"/>
      <c r="E35" s="6"/>
      <c r="F35" s="6"/>
      <c r="G35" s="6"/>
    </row>
    <row r="36" spans="2:7" x14ac:dyDescent="0.25">
      <c r="B36" s="6"/>
      <c r="C36" s="6"/>
      <c r="D36" s="6"/>
      <c r="E36" s="6"/>
      <c r="F36" s="6"/>
      <c r="G36" s="6"/>
    </row>
    <row r="37" spans="2:7" x14ac:dyDescent="0.25">
      <c r="B37" s="6"/>
      <c r="C37" s="6"/>
      <c r="D37" s="6"/>
      <c r="E37" s="6"/>
      <c r="F37" s="6"/>
      <c r="G37" s="6"/>
    </row>
    <row r="38" spans="2:7" x14ac:dyDescent="0.25">
      <c r="B38" s="6"/>
      <c r="C38" s="6"/>
      <c r="D38" s="6"/>
      <c r="E38" s="6"/>
      <c r="F38" s="6"/>
      <c r="G38" s="6"/>
    </row>
    <row r="39" spans="2:7" x14ac:dyDescent="0.25">
      <c r="B39" s="6"/>
      <c r="C39" s="6"/>
      <c r="D39" s="6"/>
      <c r="E39" s="6"/>
      <c r="F39" s="6"/>
      <c r="G39" s="6"/>
    </row>
    <row r="40" spans="2:7" x14ac:dyDescent="0.25">
      <c r="B40" s="6"/>
      <c r="C40" s="6"/>
      <c r="D40" s="6"/>
      <c r="E40" s="6"/>
      <c r="F40" s="6"/>
      <c r="G40" s="6"/>
    </row>
    <row r="41" spans="2:7" x14ac:dyDescent="0.25">
      <c r="B41" s="6"/>
      <c r="C41" s="6"/>
      <c r="D41" s="6"/>
      <c r="E41" s="6"/>
      <c r="F41" s="6"/>
      <c r="G41" s="6"/>
    </row>
    <row r="42" spans="2:7" x14ac:dyDescent="0.25">
      <c r="B42" s="6"/>
      <c r="C42" s="6"/>
      <c r="D42" s="6"/>
      <c r="E42" s="6"/>
      <c r="F42" s="6"/>
      <c r="G42" s="6"/>
    </row>
    <row r="43" spans="2:7" x14ac:dyDescent="0.25">
      <c r="B43" s="6"/>
      <c r="C43" s="6"/>
      <c r="D43" s="6"/>
      <c r="E43" s="6"/>
      <c r="F43" s="6"/>
      <c r="G43" s="6"/>
    </row>
    <row r="44" spans="2:7" x14ac:dyDescent="0.25">
      <c r="B44" s="6"/>
      <c r="C44" s="6"/>
      <c r="D44" s="6"/>
      <c r="E44" s="6"/>
      <c r="F44" s="6"/>
      <c r="G44" s="6"/>
    </row>
    <row r="45" spans="2:7" x14ac:dyDescent="0.25">
      <c r="B45" s="6"/>
      <c r="C45" s="6"/>
      <c r="D45" s="6"/>
      <c r="E45" s="6"/>
      <c r="F45" s="6"/>
      <c r="G45" s="6"/>
    </row>
    <row r="46" spans="2:7" x14ac:dyDescent="0.25">
      <c r="B46" s="6"/>
      <c r="C46" s="6"/>
      <c r="D46" s="6"/>
      <c r="E46" s="6"/>
      <c r="F46" s="6"/>
      <c r="G46" s="6"/>
    </row>
    <row r="47" spans="2:7" x14ac:dyDescent="0.25">
      <c r="B47" s="6"/>
      <c r="C47" s="6"/>
      <c r="D47" s="6"/>
      <c r="E47" s="6"/>
      <c r="F47" s="6"/>
      <c r="G47" s="6"/>
    </row>
    <row r="48" spans="2:7" x14ac:dyDescent="0.25">
      <c r="B48" s="6"/>
      <c r="C48" s="6"/>
      <c r="D48" s="6"/>
      <c r="E48" s="6"/>
      <c r="F48" s="6"/>
      <c r="G48" s="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workbookViewId="0">
      <selection activeCell="D12" sqref="D12"/>
    </sheetView>
  </sheetViews>
  <sheetFormatPr defaultRowHeight="15" x14ac:dyDescent="0.25"/>
  <cols>
    <col min="3" max="3" width="9.28515625" customWidth="1"/>
    <col min="5" max="5" width="9.28515625" customWidth="1"/>
    <col min="13" max="15" width="8.7109375" customWidth="1"/>
    <col min="19" max="19" width="8.85546875" style="97"/>
  </cols>
  <sheetData>
    <row r="1" spans="1:21" s="227" customFormat="1" ht="23.25" x14ac:dyDescent="0.35">
      <c r="A1" s="227" t="s">
        <v>201</v>
      </c>
      <c r="S1" s="228"/>
    </row>
    <row r="2" spans="1:21" ht="45" x14ac:dyDescent="0.25">
      <c r="B2" s="417" t="s">
        <v>1</v>
      </c>
      <c r="C2" s="413" t="s">
        <v>2</v>
      </c>
      <c r="D2" s="413"/>
      <c r="E2" s="413"/>
      <c r="F2" s="104" t="s">
        <v>58</v>
      </c>
      <c r="G2" s="104" t="s">
        <v>203</v>
      </c>
      <c r="H2" s="104" t="s">
        <v>72</v>
      </c>
      <c r="I2" s="104" t="s">
        <v>111</v>
      </c>
      <c r="J2" s="104" t="s">
        <v>108</v>
      </c>
      <c r="K2" s="104" t="s">
        <v>205</v>
      </c>
      <c r="L2" s="104" t="s">
        <v>206</v>
      </c>
      <c r="M2" s="407" t="s">
        <v>204</v>
      </c>
      <c r="N2" s="408"/>
      <c r="O2" s="409"/>
      <c r="P2" s="104" t="s">
        <v>86</v>
      </c>
      <c r="Q2" s="104" t="s">
        <v>207</v>
      </c>
      <c r="R2" s="104" t="s">
        <v>208</v>
      </c>
      <c r="S2" s="105" t="s">
        <v>211</v>
      </c>
    </row>
    <row r="3" spans="1:21" ht="45" x14ac:dyDescent="0.25">
      <c r="B3" s="417"/>
      <c r="C3" s="105" t="s">
        <v>161</v>
      </c>
      <c r="D3" s="105" t="s">
        <v>150</v>
      </c>
      <c r="E3" s="105" t="s">
        <v>202</v>
      </c>
      <c r="F3" s="6"/>
      <c r="G3" s="6"/>
      <c r="H3" s="6"/>
      <c r="I3" s="6"/>
      <c r="J3" s="6"/>
      <c r="K3" s="6"/>
      <c r="L3" s="6"/>
      <c r="M3" s="105" t="s">
        <v>210</v>
      </c>
      <c r="N3" s="105" t="s">
        <v>150</v>
      </c>
      <c r="O3" s="105" t="s">
        <v>209</v>
      </c>
      <c r="P3" s="6"/>
      <c r="Q3" s="6"/>
      <c r="R3" s="6"/>
      <c r="S3" s="98"/>
    </row>
    <row r="4" spans="1:21" s="223" customFormat="1" ht="14.45" x14ac:dyDescent="0.3">
      <c r="B4" s="224"/>
      <c r="C4" s="225">
        <v>10</v>
      </c>
      <c r="D4" s="225">
        <v>10</v>
      </c>
      <c r="E4" s="225">
        <v>10</v>
      </c>
      <c r="F4" s="226">
        <v>5</v>
      </c>
      <c r="G4" s="226">
        <v>5</v>
      </c>
      <c r="H4" s="226">
        <v>10</v>
      </c>
      <c r="I4" s="226">
        <v>5</v>
      </c>
      <c r="J4" s="226">
        <v>10</v>
      </c>
      <c r="K4" s="226">
        <v>5</v>
      </c>
      <c r="L4" s="226">
        <v>10</v>
      </c>
      <c r="M4" s="225">
        <v>20</v>
      </c>
      <c r="N4" s="225">
        <v>20</v>
      </c>
      <c r="O4" s="225">
        <v>20</v>
      </c>
      <c r="P4" s="226">
        <v>5</v>
      </c>
      <c r="Q4" s="226"/>
      <c r="R4" s="226">
        <f>(C4+D4+E4)/3+F4+G4+H4+I4+J4+K4+L4+(M4+N4+O4)/3+P4-Q4</f>
        <v>85</v>
      </c>
      <c r="S4" s="226"/>
    </row>
    <row r="5" spans="1:21" x14ac:dyDescent="0.25">
      <c r="A5" s="103" t="s">
        <v>181</v>
      </c>
      <c r="B5" s="6">
        <v>9</v>
      </c>
      <c r="C5" s="6">
        <v>6</v>
      </c>
      <c r="D5" s="6">
        <v>6</v>
      </c>
      <c r="E5" s="6">
        <v>6</v>
      </c>
      <c r="F5" s="6">
        <v>2</v>
      </c>
      <c r="G5" s="6">
        <v>3</v>
      </c>
      <c r="H5" s="6">
        <v>6</v>
      </c>
      <c r="I5" s="6">
        <v>2</v>
      </c>
      <c r="J5" s="6">
        <v>5</v>
      </c>
      <c r="K5" s="6">
        <v>2</v>
      </c>
      <c r="L5" s="6">
        <v>6</v>
      </c>
      <c r="M5" s="6">
        <v>10</v>
      </c>
      <c r="N5" s="6">
        <v>7</v>
      </c>
      <c r="O5" s="6">
        <v>15</v>
      </c>
      <c r="P5" s="6">
        <v>1</v>
      </c>
      <c r="Q5" s="6"/>
      <c r="R5" s="6">
        <f>(C5+D5+E5)/3+F5+G5+H5+I5+J5+K5+L5+(M5+N5+O5)/3+P5-Q5</f>
        <v>43.666666666666664</v>
      </c>
      <c r="S5" s="98"/>
      <c r="U5" s="97"/>
    </row>
    <row r="6" spans="1:21" ht="14.45" x14ac:dyDescent="0.3">
      <c r="B6" s="98">
        <v>10</v>
      </c>
      <c r="C6" s="6">
        <v>10</v>
      </c>
      <c r="D6" s="6">
        <v>10</v>
      </c>
      <c r="E6" s="6">
        <v>9</v>
      </c>
      <c r="F6" s="6">
        <v>5</v>
      </c>
      <c r="G6" s="6">
        <v>5</v>
      </c>
      <c r="H6" s="6">
        <v>8</v>
      </c>
      <c r="I6" s="6">
        <v>4</v>
      </c>
      <c r="J6" s="6">
        <v>8</v>
      </c>
      <c r="K6" s="6">
        <v>4</v>
      </c>
      <c r="L6" s="6">
        <v>8</v>
      </c>
      <c r="M6" s="6">
        <v>19</v>
      </c>
      <c r="N6" s="6">
        <v>12</v>
      </c>
      <c r="O6" s="6">
        <v>18</v>
      </c>
      <c r="P6" s="6">
        <v>5</v>
      </c>
      <c r="Q6" s="6"/>
      <c r="R6" s="98">
        <f t="shared" ref="R6:R8" si="0">(C6+D6+E6)/3+F6+G6+H6+I6+J6+K6+L6+(M6+N6+O6)/3+P6-Q6</f>
        <v>73</v>
      </c>
      <c r="S6" s="98">
        <v>1</v>
      </c>
      <c r="U6" s="97"/>
    </row>
    <row r="7" spans="1:21" ht="14.45" x14ac:dyDescent="0.3">
      <c r="B7" s="98">
        <v>11</v>
      </c>
      <c r="C7" s="6">
        <v>9</v>
      </c>
      <c r="D7" s="6">
        <v>9</v>
      </c>
      <c r="E7" s="6">
        <v>10</v>
      </c>
      <c r="F7" s="6">
        <v>5</v>
      </c>
      <c r="G7" s="6">
        <v>4</v>
      </c>
      <c r="H7" s="6">
        <v>8</v>
      </c>
      <c r="I7" s="6">
        <v>5</v>
      </c>
      <c r="J7" s="6">
        <v>8</v>
      </c>
      <c r="K7" s="6">
        <v>2</v>
      </c>
      <c r="L7" s="6">
        <v>7</v>
      </c>
      <c r="M7" s="6">
        <v>18</v>
      </c>
      <c r="N7" s="6">
        <v>19</v>
      </c>
      <c r="O7" s="6">
        <v>20</v>
      </c>
      <c r="P7" s="6">
        <v>3</v>
      </c>
      <c r="Q7" s="6"/>
      <c r="R7" s="98">
        <f t="shared" si="0"/>
        <v>70.333333333333343</v>
      </c>
      <c r="S7" s="98">
        <v>2</v>
      </c>
      <c r="U7" s="97"/>
    </row>
    <row r="8" spans="1:21" ht="14.45" x14ac:dyDescent="0.3">
      <c r="B8" s="98">
        <v>12</v>
      </c>
      <c r="C8" s="6">
        <v>8</v>
      </c>
      <c r="D8" s="6">
        <v>8</v>
      </c>
      <c r="E8" s="6">
        <v>8</v>
      </c>
      <c r="F8" s="6">
        <v>3</v>
      </c>
      <c r="G8" s="6">
        <v>4</v>
      </c>
      <c r="H8" s="6">
        <v>7</v>
      </c>
      <c r="I8" s="6">
        <v>2</v>
      </c>
      <c r="J8" s="6">
        <v>6</v>
      </c>
      <c r="K8" s="6">
        <v>4</v>
      </c>
      <c r="L8" s="6">
        <v>8</v>
      </c>
      <c r="M8" s="6">
        <v>15</v>
      </c>
      <c r="N8" s="6">
        <v>17</v>
      </c>
      <c r="O8" s="6">
        <v>17</v>
      </c>
      <c r="P8" s="6">
        <v>5</v>
      </c>
      <c r="Q8" s="6">
        <v>3</v>
      </c>
      <c r="R8" s="98">
        <f t="shared" si="0"/>
        <v>60.333333333333329</v>
      </c>
      <c r="S8" s="98">
        <v>3</v>
      </c>
    </row>
  </sheetData>
  <sortState ref="U4:U7">
    <sortCondition descending="1" ref="U4"/>
  </sortState>
  <mergeCells count="3">
    <mergeCell ref="C2:E2"/>
    <mergeCell ref="B2:B3"/>
    <mergeCell ref="M2:O2"/>
  </mergeCell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5"/>
  <sheetViews>
    <sheetView workbookViewId="0">
      <selection activeCell="C4" sqref="C4"/>
    </sheetView>
  </sheetViews>
  <sheetFormatPr defaultRowHeight="15" x14ac:dyDescent="0.25"/>
  <sheetData>
    <row r="2" spans="1:28" ht="26.25" x14ac:dyDescent="0.4">
      <c r="E2" s="11" t="s">
        <v>148</v>
      </c>
    </row>
    <row r="5" spans="1:28" x14ac:dyDescent="0.25">
      <c r="B5" t="s">
        <v>40</v>
      </c>
    </row>
    <row r="7" spans="1:28" ht="14.45" customHeight="1" x14ac:dyDescent="0.25">
      <c r="C7" s="439" t="s">
        <v>34</v>
      </c>
      <c r="D7" s="440"/>
      <c r="E7" s="440"/>
      <c r="F7" s="440"/>
      <c r="G7" s="440"/>
      <c r="H7" s="440"/>
      <c r="I7" s="440"/>
      <c r="J7" s="441"/>
      <c r="K7" s="272"/>
      <c r="L7" s="272"/>
      <c r="M7" s="272"/>
    </row>
    <row r="8" spans="1:28" ht="14.45" customHeight="1" x14ac:dyDescent="0.25">
      <c r="B8" s="272" t="s">
        <v>1</v>
      </c>
      <c r="C8" s="442"/>
      <c r="D8" s="443"/>
      <c r="E8" s="443"/>
      <c r="F8" s="443"/>
      <c r="G8" s="443"/>
      <c r="H8" s="443"/>
      <c r="I8" s="443"/>
      <c r="J8" s="444"/>
      <c r="K8" s="272"/>
      <c r="L8" s="272"/>
      <c r="M8" s="272"/>
    </row>
    <row r="9" spans="1:28" ht="25.5" x14ac:dyDescent="0.25">
      <c r="B9" s="272"/>
      <c r="C9" s="271" t="s">
        <v>231</v>
      </c>
      <c r="D9" s="271" t="s">
        <v>232</v>
      </c>
      <c r="E9" s="271" t="s">
        <v>233</v>
      </c>
      <c r="F9" s="271" t="s">
        <v>227</v>
      </c>
      <c r="G9" s="271" t="s">
        <v>234</v>
      </c>
      <c r="H9" s="272" t="s">
        <v>22</v>
      </c>
      <c r="I9" s="272" t="s">
        <v>124</v>
      </c>
      <c r="J9" s="272"/>
      <c r="K9" s="272"/>
      <c r="L9" s="272"/>
      <c r="M9" s="272"/>
    </row>
    <row r="10" spans="1:28" ht="14.45" x14ac:dyDescent="0.3">
      <c r="B10" s="272"/>
      <c r="C10" s="271"/>
      <c r="D10" s="271"/>
      <c r="E10" s="271"/>
      <c r="F10" s="271"/>
      <c r="G10" s="271"/>
      <c r="H10" s="272"/>
      <c r="I10" s="272"/>
      <c r="J10" s="272"/>
      <c r="K10" s="272"/>
      <c r="L10" s="272"/>
      <c r="M10" s="272"/>
    </row>
    <row r="11" spans="1:28" s="39" customFormat="1" ht="14.45" x14ac:dyDescent="0.3">
      <c r="A11" s="32"/>
      <c r="B11" s="283">
        <v>301</v>
      </c>
      <c r="C11" s="283">
        <v>29</v>
      </c>
      <c r="D11" s="283">
        <v>30</v>
      </c>
      <c r="E11" s="283">
        <v>29</v>
      </c>
      <c r="F11" s="283">
        <v>30</v>
      </c>
      <c r="G11" s="283">
        <v>30</v>
      </c>
      <c r="H11" s="283">
        <f>(C11+D11+E11+F11+G11)/5</f>
        <v>29.6</v>
      </c>
      <c r="I11" s="283">
        <v>1</v>
      </c>
      <c r="J11" s="33"/>
      <c r="K11" s="33"/>
      <c r="L11" s="33"/>
      <c r="M11" s="33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s="39" customFormat="1" ht="14.45" x14ac:dyDescent="0.3">
      <c r="A12" s="32"/>
      <c r="B12" s="284">
        <v>303</v>
      </c>
      <c r="C12" s="284">
        <v>27</v>
      </c>
      <c r="D12" s="284">
        <v>29</v>
      </c>
      <c r="E12" s="284">
        <v>28</v>
      </c>
      <c r="F12" s="284">
        <v>29</v>
      </c>
      <c r="G12" s="284">
        <v>29</v>
      </c>
      <c r="H12" s="284">
        <f>(C12+D12+E12+F12+G12)/5</f>
        <v>28.4</v>
      </c>
      <c r="I12" s="284">
        <v>2</v>
      </c>
      <c r="J12" s="33"/>
      <c r="K12" s="33"/>
      <c r="L12" s="33"/>
      <c r="M12" s="33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</row>
    <row r="13" spans="1:28" ht="14.45" x14ac:dyDescent="0.3">
      <c r="B13" s="63">
        <v>305</v>
      </c>
      <c r="C13" s="63">
        <v>28</v>
      </c>
      <c r="D13" s="63">
        <v>28</v>
      </c>
      <c r="E13" s="63">
        <v>27</v>
      </c>
      <c r="F13" s="63">
        <v>28</v>
      </c>
      <c r="G13" s="63">
        <v>28</v>
      </c>
      <c r="H13" s="63">
        <f>(C13+D13+E13+F13+G13)/5</f>
        <v>27.8</v>
      </c>
      <c r="I13" s="63">
        <v>3</v>
      </c>
      <c r="J13" s="272"/>
      <c r="K13" s="272"/>
      <c r="L13" s="272"/>
      <c r="M13" s="272"/>
    </row>
    <row r="14" spans="1:28" ht="14.45" x14ac:dyDescent="0.3"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</row>
    <row r="15" spans="1:28" ht="14.45" x14ac:dyDescent="0.3"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</row>
    <row r="16" spans="1:28" ht="14.45" x14ac:dyDescent="0.3">
      <c r="B16" s="272"/>
      <c r="C16" s="272"/>
      <c r="D16" s="272"/>
      <c r="E16" s="272"/>
      <c r="F16" s="272"/>
      <c r="G16" s="272"/>
      <c r="H16" s="272"/>
      <c r="I16" s="272"/>
      <c r="J16" s="272"/>
      <c r="K16" s="272"/>
      <c r="L16" s="272"/>
      <c r="M16" s="272"/>
    </row>
    <row r="17" spans="2:13" ht="14.45" x14ac:dyDescent="0.3">
      <c r="B17" s="272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</row>
    <row r="18" spans="2:13" ht="14.45" x14ac:dyDescent="0.3"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</row>
    <row r="19" spans="2:13" ht="14.45" x14ac:dyDescent="0.3"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</row>
    <row r="20" spans="2:13" ht="14.45" x14ac:dyDescent="0.3">
      <c r="B20" s="272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</row>
    <row r="21" spans="2:13" ht="14.45" x14ac:dyDescent="0.3"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</row>
    <row r="22" spans="2:13" ht="14.45" x14ac:dyDescent="0.3"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</row>
    <row r="23" spans="2:13" ht="14.45" x14ac:dyDescent="0.3"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</row>
    <row r="24" spans="2:13" ht="14.45" x14ac:dyDescent="0.3">
      <c r="B24" s="272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2:13" ht="14.45" x14ac:dyDescent="0.3">
      <c r="B25" s="8"/>
    </row>
  </sheetData>
  <mergeCells count="1">
    <mergeCell ref="C7:J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6"/>
  <sheetViews>
    <sheetView workbookViewId="0">
      <selection activeCell="I11" sqref="I11"/>
    </sheetView>
  </sheetViews>
  <sheetFormatPr defaultRowHeight="15" x14ac:dyDescent="0.25"/>
  <sheetData>
    <row r="2" spans="1:24" ht="26.25" x14ac:dyDescent="0.4">
      <c r="D2" s="11" t="s">
        <v>235</v>
      </c>
    </row>
    <row r="5" spans="1:24" x14ac:dyDescent="0.25">
      <c r="B5" t="s">
        <v>40</v>
      </c>
    </row>
    <row r="7" spans="1:24" ht="14.45" customHeight="1" x14ac:dyDescent="0.25">
      <c r="C7" s="439" t="s">
        <v>34</v>
      </c>
      <c r="D7" s="440"/>
      <c r="E7" s="440"/>
      <c r="F7" s="440"/>
      <c r="G7" s="440"/>
      <c r="H7" s="440"/>
      <c r="I7" s="440"/>
      <c r="J7" s="441"/>
      <c r="K7" s="272"/>
      <c r="L7" s="272"/>
    </row>
    <row r="8" spans="1:24" ht="14.45" customHeight="1" x14ac:dyDescent="0.25">
      <c r="B8" s="272" t="s">
        <v>1</v>
      </c>
      <c r="C8" s="442"/>
      <c r="D8" s="443"/>
      <c r="E8" s="443"/>
      <c r="F8" s="443"/>
      <c r="G8" s="443"/>
      <c r="H8" s="443"/>
      <c r="I8" s="443"/>
      <c r="J8" s="444"/>
      <c r="K8" s="272"/>
      <c r="L8" s="272"/>
    </row>
    <row r="9" spans="1:24" ht="25.5" x14ac:dyDescent="0.25">
      <c r="B9" s="272"/>
      <c r="C9" s="271" t="s">
        <v>231</v>
      </c>
      <c r="D9" s="271" t="s">
        <v>232</v>
      </c>
      <c r="E9" s="271" t="s">
        <v>233</v>
      </c>
      <c r="F9" s="271" t="s">
        <v>227</v>
      </c>
      <c r="G9" s="271" t="s">
        <v>234</v>
      </c>
      <c r="H9" s="272" t="s">
        <v>22</v>
      </c>
      <c r="I9" s="272" t="s">
        <v>124</v>
      </c>
      <c r="J9" s="272"/>
      <c r="K9" s="272"/>
      <c r="L9" s="272"/>
    </row>
    <row r="10" spans="1:24" s="39" customFormat="1" ht="14.45" x14ac:dyDescent="0.3">
      <c r="A10" s="32"/>
      <c r="B10" s="33">
        <v>302</v>
      </c>
      <c r="C10" s="33">
        <v>28</v>
      </c>
      <c r="D10" s="33">
        <v>30</v>
      </c>
      <c r="E10" s="33">
        <v>29</v>
      </c>
      <c r="F10" s="33">
        <v>28</v>
      </c>
      <c r="G10" s="33">
        <v>30</v>
      </c>
      <c r="H10" s="33">
        <f>(C10+D10+E10+F10+G10)/5</f>
        <v>29</v>
      </c>
      <c r="I10" s="283">
        <v>1</v>
      </c>
      <c r="J10" s="33"/>
      <c r="K10" s="33"/>
      <c r="L10" s="33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</row>
    <row r="11" spans="1:24" s="39" customFormat="1" ht="14.45" x14ac:dyDescent="0.3">
      <c r="A11" s="32"/>
      <c r="B11" s="33">
        <v>304</v>
      </c>
      <c r="C11" s="33">
        <v>29</v>
      </c>
      <c r="D11" s="33">
        <v>29</v>
      </c>
      <c r="E11" s="33">
        <v>27</v>
      </c>
      <c r="F11" s="33">
        <v>30</v>
      </c>
      <c r="G11" s="33">
        <v>29</v>
      </c>
      <c r="H11" s="33">
        <f t="shared" ref="H11:H15" si="0">(C11+D11+E11+F11+G11)/5</f>
        <v>28.8</v>
      </c>
      <c r="I11" s="283">
        <v>2</v>
      </c>
      <c r="J11" s="33"/>
      <c r="K11" s="33"/>
      <c r="L11" s="33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</row>
    <row r="12" spans="1:24" s="39" customFormat="1" ht="14.45" x14ac:dyDescent="0.3">
      <c r="A12" s="32"/>
      <c r="B12" s="33"/>
      <c r="C12" s="33"/>
      <c r="D12" s="33"/>
      <c r="E12" s="33"/>
      <c r="F12" s="33"/>
      <c r="G12" s="33"/>
      <c r="H12" s="33">
        <f t="shared" si="0"/>
        <v>0</v>
      </c>
      <c r="I12" s="33"/>
      <c r="J12" s="33"/>
      <c r="K12" s="33"/>
      <c r="L12" s="33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</row>
    <row r="13" spans="1:24" s="39" customFormat="1" ht="14.45" x14ac:dyDescent="0.3">
      <c r="A13" s="32"/>
      <c r="B13" s="33"/>
      <c r="C13" s="33"/>
      <c r="D13" s="33"/>
      <c r="E13" s="33"/>
      <c r="F13" s="33"/>
      <c r="G13" s="33"/>
      <c r="H13" s="33">
        <f t="shared" si="0"/>
        <v>0</v>
      </c>
      <c r="I13" s="33"/>
      <c r="J13" s="33"/>
      <c r="K13" s="33"/>
      <c r="L13" s="33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pans="1:24" ht="14.45" x14ac:dyDescent="0.3">
      <c r="B14" s="272"/>
      <c r="C14" s="272"/>
      <c r="D14" s="272"/>
      <c r="E14" s="272"/>
      <c r="F14" s="272"/>
      <c r="G14" s="272"/>
      <c r="H14" s="272">
        <f t="shared" si="0"/>
        <v>0</v>
      </c>
      <c r="I14" s="272"/>
      <c r="J14" s="272"/>
      <c r="K14" s="272"/>
      <c r="L14" s="272"/>
    </row>
    <row r="15" spans="1:24" ht="14.45" x14ac:dyDescent="0.3">
      <c r="B15" s="272"/>
      <c r="C15" s="272"/>
      <c r="D15" s="272"/>
      <c r="E15" s="272"/>
      <c r="F15" s="272"/>
      <c r="G15" s="272"/>
      <c r="H15" s="272">
        <f t="shared" si="0"/>
        <v>0</v>
      </c>
      <c r="I15" s="272"/>
      <c r="J15" s="272"/>
      <c r="K15" s="272"/>
      <c r="L15" s="272"/>
    </row>
    <row r="16" spans="1:24" ht="14.45" x14ac:dyDescent="0.3">
      <c r="B16" s="272"/>
      <c r="C16" s="272"/>
      <c r="D16" s="272"/>
      <c r="E16" s="272"/>
      <c r="F16" s="272"/>
      <c r="G16" s="272"/>
      <c r="H16" s="272"/>
      <c r="I16" s="272"/>
      <c r="J16" s="272"/>
      <c r="K16" s="272"/>
      <c r="L16" s="272"/>
    </row>
    <row r="17" spans="1:12" ht="14.45" x14ac:dyDescent="0.3">
      <c r="B17" s="272"/>
      <c r="C17" s="272"/>
      <c r="D17" s="272"/>
      <c r="E17" s="272"/>
      <c r="F17" s="272"/>
      <c r="G17" s="272"/>
      <c r="H17" s="272"/>
      <c r="I17" s="272"/>
      <c r="J17" s="272"/>
      <c r="K17" s="272"/>
      <c r="L17" s="272"/>
    </row>
    <row r="18" spans="1:12" ht="14.45" x14ac:dyDescent="0.3"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</row>
    <row r="19" spans="1:12" ht="14.45" x14ac:dyDescent="0.3"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</row>
    <row r="20" spans="1:12" ht="14.45" x14ac:dyDescent="0.3">
      <c r="B20" s="272"/>
      <c r="C20" s="272"/>
      <c r="D20" s="272"/>
      <c r="E20" s="272"/>
      <c r="F20" s="272"/>
      <c r="G20" s="272"/>
      <c r="H20" s="272"/>
      <c r="I20" s="272"/>
      <c r="J20" s="272"/>
      <c r="K20" s="272"/>
      <c r="L20" s="272"/>
    </row>
    <row r="21" spans="1:12" ht="14.45" x14ac:dyDescent="0.3">
      <c r="A21" s="272"/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2"/>
    </row>
    <row r="22" spans="1:12" ht="14.45" x14ac:dyDescent="0.3">
      <c r="A22" s="272"/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</row>
    <row r="23" spans="1:12" ht="14.45" x14ac:dyDescent="0.3">
      <c r="A23" s="272"/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</row>
    <row r="24" spans="1:12" ht="14.45" x14ac:dyDescent="0.3">
      <c r="A24" s="272"/>
      <c r="B24" s="272"/>
      <c r="C24" s="272"/>
      <c r="D24" s="272"/>
      <c r="E24" s="272"/>
      <c r="F24" s="272"/>
      <c r="G24" s="272"/>
      <c r="H24" s="272"/>
      <c r="I24" s="272"/>
      <c r="J24" s="272"/>
      <c r="K24" s="272"/>
      <c r="L24" s="272"/>
    </row>
    <row r="25" spans="1:12" ht="14.45" x14ac:dyDescent="0.3">
      <c r="A25" s="272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5">
      <c r="A26" s="8"/>
    </row>
  </sheetData>
  <mergeCells count="1">
    <mergeCell ref="C7:J8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2"/>
  <sheetViews>
    <sheetView workbookViewId="0">
      <selection activeCell="K1" sqref="K1"/>
    </sheetView>
  </sheetViews>
  <sheetFormatPr defaultRowHeight="15" x14ac:dyDescent="0.25"/>
  <cols>
    <col min="1" max="12" width="8.85546875" style="7"/>
    <col min="13" max="13" width="11.5703125" style="7" bestFit="1" customWidth="1"/>
    <col min="14" max="14" width="8.85546875" style="124"/>
    <col min="17" max="17" width="9.140625" style="326"/>
  </cols>
  <sheetData>
    <row r="2" spans="1:17" ht="18" x14ac:dyDescent="0.25">
      <c r="F2" s="119" t="s">
        <v>98</v>
      </c>
    </row>
    <row r="5" spans="1:17" ht="45" customHeight="1" x14ac:dyDescent="0.25">
      <c r="B5" s="123" t="s">
        <v>1</v>
      </c>
      <c r="C5" s="418" t="s">
        <v>2</v>
      </c>
      <c r="D5" s="419"/>
      <c r="E5" s="425"/>
      <c r="F5" s="123" t="s">
        <v>4</v>
      </c>
      <c r="G5" s="123" t="s">
        <v>84</v>
      </c>
      <c r="H5" s="417" t="s">
        <v>27</v>
      </c>
      <c r="I5" s="417"/>
      <c r="J5" s="417"/>
      <c r="K5" s="123" t="s">
        <v>10</v>
      </c>
      <c r="L5" s="123" t="s">
        <v>99</v>
      </c>
      <c r="M5" s="123" t="s">
        <v>22</v>
      </c>
      <c r="N5" s="125" t="s">
        <v>124</v>
      </c>
    </row>
    <row r="6" spans="1:17" x14ac:dyDescent="0.25">
      <c r="B6" s="123"/>
      <c r="C6" s="122" t="s">
        <v>134</v>
      </c>
      <c r="D6" s="122" t="s">
        <v>135</v>
      </c>
      <c r="E6" s="122" t="s">
        <v>136</v>
      </c>
      <c r="F6" s="123"/>
      <c r="G6" s="123"/>
      <c r="H6" s="123" t="s">
        <v>80</v>
      </c>
      <c r="I6" s="123" t="s">
        <v>81</v>
      </c>
      <c r="J6" s="123" t="s">
        <v>87</v>
      </c>
      <c r="K6" s="123"/>
      <c r="L6" s="123"/>
      <c r="M6" s="123"/>
      <c r="N6" s="125"/>
    </row>
    <row r="7" spans="1:17" ht="14.45" x14ac:dyDescent="0.3">
      <c r="B7" s="123"/>
      <c r="C7" s="418">
        <v>10</v>
      </c>
      <c r="D7" s="419"/>
      <c r="E7" s="425"/>
      <c r="F7" s="123">
        <v>10</v>
      </c>
      <c r="G7" s="123">
        <v>10</v>
      </c>
      <c r="H7" s="123">
        <v>10</v>
      </c>
      <c r="I7" s="123">
        <v>10</v>
      </c>
      <c r="J7" s="123">
        <v>10</v>
      </c>
      <c r="K7" s="123">
        <v>5</v>
      </c>
      <c r="L7" s="123"/>
      <c r="M7" s="123">
        <v>65</v>
      </c>
      <c r="N7" s="125" t="s">
        <v>171</v>
      </c>
    </row>
    <row r="8" spans="1:17" s="34" customFormat="1" x14ac:dyDescent="0.25">
      <c r="A8" s="134" t="s">
        <v>170</v>
      </c>
      <c r="B8" s="35">
        <v>1</v>
      </c>
      <c r="C8" s="35">
        <v>7</v>
      </c>
      <c r="D8" s="35">
        <v>7</v>
      </c>
      <c r="E8" s="35">
        <v>6</v>
      </c>
      <c r="F8" s="35">
        <v>3</v>
      </c>
      <c r="G8" s="35">
        <v>3</v>
      </c>
      <c r="H8" s="35">
        <v>2</v>
      </c>
      <c r="I8" s="35">
        <v>2</v>
      </c>
      <c r="J8" s="35">
        <v>4</v>
      </c>
      <c r="K8" s="35">
        <v>5</v>
      </c>
      <c r="L8" s="35"/>
      <c r="M8" s="35">
        <f>(C8+D8+E8)/3+F8+G8+H8+I8+J8+K8-L8</f>
        <v>25.666666666666668</v>
      </c>
      <c r="N8" s="130"/>
      <c r="Q8" s="483"/>
    </row>
    <row r="9" spans="1:17" s="34" customFormat="1" ht="14.45" x14ac:dyDescent="0.3">
      <c r="A9" s="134"/>
      <c r="B9" s="35">
        <v>2</v>
      </c>
      <c r="C9" s="35">
        <v>7</v>
      </c>
      <c r="D9" s="35">
        <v>7</v>
      </c>
      <c r="E9" s="35">
        <v>6</v>
      </c>
      <c r="F9" s="35">
        <v>4</v>
      </c>
      <c r="G9" s="35">
        <v>3</v>
      </c>
      <c r="H9" s="35">
        <v>2</v>
      </c>
      <c r="I9" s="35">
        <v>2</v>
      </c>
      <c r="J9" s="35">
        <v>4</v>
      </c>
      <c r="K9" s="35">
        <v>4</v>
      </c>
      <c r="L9" s="35"/>
      <c r="M9" s="35">
        <f t="shared" ref="M9:M52" si="0">(C9+D9+E9)/3+F9+G9+H9+I9+J9+K9-L9</f>
        <v>25.666666666666668</v>
      </c>
      <c r="N9" s="130"/>
      <c r="Q9" s="483"/>
    </row>
    <row r="10" spans="1:17" s="34" customFormat="1" ht="14.45" x14ac:dyDescent="0.3">
      <c r="A10" s="134"/>
      <c r="B10" s="35">
        <v>3</v>
      </c>
      <c r="C10" s="35">
        <v>7</v>
      </c>
      <c r="D10" s="35">
        <v>8</v>
      </c>
      <c r="E10" s="35">
        <v>7</v>
      </c>
      <c r="F10" s="35">
        <v>4</v>
      </c>
      <c r="G10" s="35">
        <v>4</v>
      </c>
      <c r="H10" s="35">
        <v>2</v>
      </c>
      <c r="I10" s="35">
        <v>2</v>
      </c>
      <c r="J10" s="35">
        <v>3</v>
      </c>
      <c r="K10" s="35">
        <v>3</v>
      </c>
      <c r="L10" s="35"/>
      <c r="M10" s="35">
        <f t="shared" si="0"/>
        <v>25.333333333333332</v>
      </c>
      <c r="N10" s="130"/>
      <c r="Q10" s="483"/>
    </row>
    <row r="11" spans="1:17" s="34" customFormat="1" ht="14.45" x14ac:dyDescent="0.3">
      <c r="A11" s="134"/>
      <c r="B11" s="35">
        <v>4</v>
      </c>
      <c r="C11" s="35">
        <v>2</v>
      </c>
      <c r="D11" s="35">
        <v>6</v>
      </c>
      <c r="E11" s="35">
        <v>3</v>
      </c>
      <c r="F11" s="35">
        <v>2</v>
      </c>
      <c r="G11" s="35">
        <v>2</v>
      </c>
      <c r="H11" s="35">
        <v>1</v>
      </c>
      <c r="I11" s="35">
        <v>1</v>
      </c>
      <c r="J11" s="35">
        <v>1</v>
      </c>
      <c r="K11" s="35">
        <v>1</v>
      </c>
      <c r="L11" s="35"/>
      <c r="M11" s="35">
        <f t="shared" si="0"/>
        <v>11.666666666666666</v>
      </c>
      <c r="N11" s="130"/>
      <c r="Q11" s="483"/>
    </row>
    <row r="12" spans="1:17" s="34" customFormat="1" ht="14.45" x14ac:dyDescent="0.3">
      <c r="A12" s="134"/>
      <c r="B12" s="35">
        <v>5</v>
      </c>
      <c r="C12" s="35">
        <v>7</v>
      </c>
      <c r="D12" s="35">
        <v>7</v>
      </c>
      <c r="E12" s="35">
        <v>6</v>
      </c>
      <c r="F12" s="35">
        <v>3</v>
      </c>
      <c r="G12" s="35">
        <v>3</v>
      </c>
      <c r="H12" s="35">
        <v>2</v>
      </c>
      <c r="I12" s="35">
        <v>3</v>
      </c>
      <c r="J12" s="35">
        <v>4</v>
      </c>
      <c r="K12" s="35">
        <v>4</v>
      </c>
      <c r="L12" s="35"/>
      <c r="M12" s="35">
        <f t="shared" si="0"/>
        <v>25.666666666666668</v>
      </c>
      <c r="N12" s="130"/>
      <c r="Q12" s="483"/>
    </row>
    <row r="13" spans="1:17" s="34" customFormat="1" ht="14.45" x14ac:dyDescent="0.3">
      <c r="A13" s="134"/>
      <c r="B13" s="35">
        <v>6</v>
      </c>
      <c r="C13" s="35">
        <v>6</v>
      </c>
      <c r="D13" s="35">
        <v>6</v>
      </c>
      <c r="E13" s="35">
        <v>7</v>
      </c>
      <c r="F13" s="35">
        <v>3</v>
      </c>
      <c r="G13" s="35">
        <v>2</v>
      </c>
      <c r="H13" s="35">
        <v>2</v>
      </c>
      <c r="I13" s="35">
        <v>3</v>
      </c>
      <c r="J13" s="35">
        <v>4</v>
      </c>
      <c r="K13" s="35">
        <v>4</v>
      </c>
      <c r="L13" s="35"/>
      <c r="M13" s="35">
        <f t="shared" si="0"/>
        <v>24.333333333333332</v>
      </c>
      <c r="N13" s="130"/>
      <c r="Q13" s="483"/>
    </row>
    <row r="14" spans="1:17" s="34" customFormat="1" ht="14.45" x14ac:dyDescent="0.3">
      <c r="A14" s="134"/>
      <c r="B14" s="35">
        <v>7</v>
      </c>
      <c r="C14" s="35">
        <v>7</v>
      </c>
      <c r="D14" s="35">
        <v>7</v>
      </c>
      <c r="E14" s="35">
        <v>7</v>
      </c>
      <c r="F14" s="35">
        <v>3</v>
      </c>
      <c r="G14" s="35">
        <v>2</v>
      </c>
      <c r="H14" s="35">
        <v>3</v>
      </c>
      <c r="I14" s="35">
        <v>3</v>
      </c>
      <c r="J14" s="35">
        <v>4</v>
      </c>
      <c r="K14" s="35">
        <v>4</v>
      </c>
      <c r="L14" s="35"/>
      <c r="M14" s="35">
        <f t="shared" si="0"/>
        <v>26</v>
      </c>
      <c r="N14" s="130"/>
      <c r="Q14" s="483"/>
    </row>
    <row r="15" spans="1:17" s="34" customFormat="1" ht="14.45" x14ac:dyDescent="0.3">
      <c r="A15" s="134"/>
      <c r="B15" s="35">
        <v>8</v>
      </c>
      <c r="C15" s="35">
        <v>5</v>
      </c>
      <c r="D15" s="35">
        <v>6</v>
      </c>
      <c r="E15" s="35">
        <v>7</v>
      </c>
      <c r="F15" s="35">
        <v>3</v>
      </c>
      <c r="G15" s="35">
        <v>3</v>
      </c>
      <c r="H15" s="35">
        <v>3</v>
      </c>
      <c r="I15" s="35">
        <v>2</v>
      </c>
      <c r="J15" s="35">
        <v>3</v>
      </c>
      <c r="K15" s="35">
        <v>5</v>
      </c>
      <c r="L15" s="35"/>
      <c r="M15" s="35">
        <f t="shared" si="0"/>
        <v>25</v>
      </c>
      <c r="N15" s="130"/>
      <c r="Q15" s="483"/>
    </row>
    <row r="16" spans="1:17" s="34" customFormat="1" ht="14.45" x14ac:dyDescent="0.3">
      <c r="A16" s="134"/>
      <c r="B16" s="35">
        <v>10</v>
      </c>
      <c r="C16" s="35">
        <v>6</v>
      </c>
      <c r="D16" s="35">
        <v>8</v>
      </c>
      <c r="E16" s="35">
        <v>8</v>
      </c>
      <c r="F16" s="35">
        <v>4</v>
      </c>
      <c r="G16" s="35">
        <v>4</v>
      </c>
      <c r="H16" s="35">
        <v>3</v>
      </c>
      <c r="I16" s="35">
        <v>4</v>
      </c>
      <c r="J16" s="35">
        <v>4</v>
      </c>
      <c r="K16" s="35">
        <v>4</v>
      </c>
      <c r="L16" s="35"/>
      <c r="M16" s="35">
        <f t="shared" si="0"/>
        <v>30.333333333333332</v>
      </c>
      <c r="N16" s="130"/>
      <c r="Q16" s="483"/>
    </row>
    <row r="17" spans="1:17" s="34" customFormat="1" ht="14.45" x14ac:dyDescent="0.3">
      <c r="A17" s="134"/>
      <c r="B17" s="35">
        <v>11</v>
      </c>
      <c r="C17" s="35">
        <v>7</v>
      </c>
      <c r="D17" s="35">
        <v>7</v>
      </c>
      <c r="E17" s="35">
        <v>6</v>
      </c>
      <c r="F17" s="35">
        <v>3</v>
      </c>
      <c r="G17" s="35">
        <v>3</v>
      </c>
      <c r="H17" s="35">
        <v>2</v>
      </c>
      <c r="I17" s="35">
        <v>3</v>
      </c>
      <c r="J17" s="35">
        <v>3</v>
      </c>
      <c r="K17" s="35">
        <v>5</v>
      </c>
      <c r="L17" s="35"/>
      <c r="M17" s="35">
        <f t="shared" si="0"/>
        <v>25.666666666666668</v>
      </c>
      <c r="N17" s="130"/>
      <c r="Q17" s="483"/>
    </row>
    <row r="18" spans="1:17" s="34" customFormat="1" ht="14.45" x14ac:dyDescent="0.3">
      <c r="A18" s="134"/>
      <c r="B18" s="35">
        <v>12</v>
      </c>
      <c r="C18" s="35">
        <v>6</v>
      </c>
      <c r="D18" s="35">
        <v>7</v>
      </c>
      <c r="E18" s="35">
        <v>7</v>
      </c>
      <c r="F18" s="35">
        <v>2</v>
      </c>
      <c r="G18" s="35">
        <v>3</v>
      </c>
      <c r="H18" s="35">
        <v>3</v>
      </c>
      <c r="I18" s="35">
        <v>2</v>
      </c>
      <c r="J18" s="35">
        <v>4</v>
      </c>
      <c r="K18" s="35">
        <v>4</v>
      </c>
      <c r="L18" s="35"/>
      <c r="M18" s="35">
        <f t="shared" si="0"/>
        <v>24.666666666666668</v>
      </c>
      <c r="N18" s="130"/>
      <c r="Q18" s="483"/>
    </row>
    <row r="19" spans="1:17" s="34" customFormat="1" ht="14.45" x14ac:dyDescent="0.3">
      <c r="A19" s="134"/>
      <c r="B19" s="35">
        <v>13</v>
      </c>
      <c r="C19" s="35">
        <v>5</v>
      </c>
      <c r="D19" s="35">
        <v>7</v>
      </c>
      <c r="E19" s="35">
        <v>8</v>
      </c>
      <c r="F19" s="35">
        <v>3</v>
      </c>
      <c r="G19" s="35">
        <v>3</v>
      </c>
      <c r="H19" s="35">
        <v>3</v>
      </c>
      <c r="I19" s="35">
        <v>3</v>
      </c>
      <c r="J19" s="35">
        <v>3</v>
      </c>
      <c r="K19" s="35">
        <v>3</v>
      </c>
      <c r="L19" s="35"/>
      <c r="M19" s="35">
        <f t="shared" si="0"/>
        <v>24.666666666666668</v>
      </c>
      <c r="N19" s="130"/>
      <c r="Q19" s="483"/>
    </row>
    <row r="20" spans="1:17" s="34" customFormat="1" ht="14.45" x14ac:dyDescent="0.3">
      <c r="A20" s="134"/>
      <c r="B20" s="35">
        <v>14</v>
      </c>
      <c r="C20" s="35">
        <v>5</v>
      </c>
      <c r="D20" s="35">
        <v>6</v>
      </c>
      <c r="E20" s="35">
        <v>6</v>
      </c>
      <c r="F20" s="35">
        <v>2</v>
      </c>
      <c r="G20" s="35">
        <v>3</v>
      </c>
      <c r="H20" s="35">
        <v>2</v>
      </c>
      <c r="I20" s="35">
        <v>2</v>
      </c>
      <c r="J20" s="35">
        <v>2</v>
      </c>
      <c r="K20" s="35">
        <v>2</v>
      </c>
      <c r="L20" s="35"/>
      <c r="M20" s="35">
        <f t="shared" si="0"/>
        <v>18.666666666666668</v>
      </c>
      <c r="N20" s="130"/>
      <c r="Q20" s="483"/>
    </row>
    <row r="21" spans="1:17" s="34" customFormat="1" ht="14.45" x14ac:dyDescent="0.3">
      <c r="A21" s="134"/>
      <c r="B21" s="35">
        <v>15</v>
      </c>
      <c r="C21" s="35">
        <v>7</v>
      </c>
      <c r="D21" s="35">
        <v>8</v>
      </c>
      <c r="E21" s="35">
        <v>7</v>
      </c>
      <c r="F21" s="35">
        <v>4</v>
      </c>
      <c r="G21" s="35">
        <v>4</v>
      </c>
      <c r="H21" s="35">
        <v>3</v>
      </c>
      <c r="I21" s="35">
        <v>2</v>
      </c>
      <c r="J21" s="35">
        <v>3</v>
      </c>
      <c r="K21" s="35">
        <v>4</v>
      </c>
      <c r="L21" s="35"/>
      <c r="M21" s="35">
        <f t="shared" si="0"/>
        <v>27.333333333333332</v>
      </c>
      <c r="N21" s="130"/>
      <c r="Q21" s="483"/>
    </row>
    <row r="22" spans="1:17" s="34" customFormat="1" ht="14.45" x14ac:dyDescent="0.3">
      <c r="A22" s="134"/>
      <c r="B22" s="35">
        <v>16</v>
      </c>
      <c r="C22" s="35">
        <v>5</v>
      </c>
      <c r="D22" s="35">
        <v>7</v>
      </c>
      <c r="E22" s="35">
        <v>7</v>
      </c>
      <c r="F22" s="35">
        <v>3</v>
      </c>
      <c r="G22" s="35">
        <v>3</v>
      </c>
      <c r="H22" s="35">
        <v>2</v>
      </c>
      <c r="I22" s="35">
        <v>3</v>
      </c>
      <c r="J22" s="35">
        <v>3</v>
      </c>
      <c r="K22" s="35">
        <v>2</v>
      </c>
      <c r="L22" s="35"/>
      <c r="M22" s="35">
        <f t="shared" si="0"/>
        <v>22.333333333333332</v>
      </c>
      <c r="N22" s="130"/>
      <c r="Q22" s="483"/>
    </row>
    <row r="23" spans="1:17" s="141" customFormat="1" ht="14.45" x14ac:dyDescent="0.3">
      <c r="A23" s="146"/>
      <c r="B23" s="139">
        <v>17</v>
      </c>
      <c r="C23" s="147">
        <v>9</v>
      </c>
      <c r="D23" s="147">
        <v>8</v>
      </c>
      <c r="E23" s="147">
        <v>8</v>
      </c>
      <c r="F23" s="147">
        <v>4</v>
      </c>
      <c r="G23" s="147">
        <v>4</v>
      </c>
      <c r="H23" s="147">
        <v>3</v>
      </c>
      <c r="I23" s="147">
        <v>4</v>
      </c>
      <c r="J23" s="147">
        <v>5</v>
      </c>
      <c r="K23" s="147">
        <v>5</v>
      </c>
      <c r="L23" s="147"/>
      <c r="M23" s="147">
        <f t="shared" si="0"/>
        <v>33.333333333333336</v>
      </c>
      <c r="N23" s="140">
        <v>2</v>
      </c>
      <c r="Q23" s="474"/>
    </row>
    <row r="24" spans="1:17" s="141" customFormat="1" ht="14.45" x14ac:dyDescent="0.3">
      <c r="A24" s="146"/>
      <c r="B24" s="139">
        <v>18</v>
      </c>
      <c r="C24" s="147">
        <v>10</v>
      </c>
      <c r="D24" s="147">
        <v>10</v>
      </c>
      <c r="E24" s="147">
        <v>9</v>
      </c>
      <c r="F24" s="147">
        <v>5</v>
      </c>
      <c r="G24" s="147">
        <v>4</v>
      </c>
      <c r="H24" s="147">
        <v>4</v>
      </c>
      <c r="I24" s="147">
        <v>4</v>
      </c>
      <c r="J24" s="147">
        <v>5</v>
      </c>
      <c r="K24" s="147">
        <v>5</v>
      </c>
      <c r="L24" s="147"/>
      <c r="M24" s="147">
        <f t="shared" si="0"/>
        <v>36.666666666666664</v>
      </c>
      <c r="N24" s="140">
        <v>1</v>
      </c>
      <c r="Q24" s="474"/>
    </row>
    <row r="25" spans="1:17" s="34" customFormat="1" x14ac:dyDescent="0.25">
      <c r="A25" s="134"/>
      <c r="B25" s="35">
        <v>20</v>
      </c>
      <c r="C25" s="35">
        <v>7</v>
      </c>
      <c r="D25" s="35">
        <v>8</v>
      </c>
      <c r="E25" s="35">
        <v>8</v>
      </c>
      <c r="F25" s="35">
        <v>3</v>
      </c>
      <c r="G25" s="35">
        <v>4</v>
      </c>
      <c r="H25" s="35">
        <v>3</v>
      </c>
      <c r="I25" s="35">
        <v>3</v>
      </c>
      <c r="J25" s="35">
        <v>4</v>
      </c>
      <c r="K25" s="35">
        <v>5</v>
      </c>
      <c r="L25" s="35"/>
      <c r="M25" s="35">
        <f t="shared" si="0"/>
        <v>29.666666666666668</v>
      </c>
      <c r="N25" s="130"/>
      <c r="Q25" s="483"/>
    </row>
    <row r="26" spans="1:17" s="141" customFormat="1" x14ac:dyDescent="0.25">
      <c r="A26" s="146"/>
      <c r="B26" s="139">
        <v>37</v>
      </c>
      <c r="C26" s="147">
        <v>8</v>
      </c>
      <c r="D26" s="147">
        <v>9</v>
      </c>
      <c r="E26" s="147">
        <v>8</v>
      </c>
      <c r="F26" s="147">
        <v>5</v>
      </c>
      <c r="G26" s="147">
        <v>4</v>
      </c>
      <c r="H26" s="147">
        <v>4</v>
      </c>
      <c r="I26" s="147">
        <v>3</v>
      </c>
      <c r="J26" s="147">
        <v>4</v>
      </c>
      <c r="K26" s="147">
        <v>4</v>
      </c>
      <c r="L26" s="147"/>
      <c r="M26" s="147">
        <f t="shared" si="0"/>
        <v>32.333333333333336</v>
      </c>
      <c r="N26" s="140">
        <v>3</v>
      </c>
      <c r="Q26" s="474"/>
    </row>
    <row r="27" spans="1:17" s="62" customFormat="1" x14ac:dyDescent="0.25">
      <c r="A27" s="135" t="s">
        <v>122</v>
      </c>
      <c r="B27" s="137">
        <v>22</v>
      </c>
      <c r="C27" s="63">
        <v>8</v>
      </c>
      <c r="D27" s="63">
        <v>8</v>
      </c>
      <c r="E27" s="63">
        <v>8</v>
      </c>
      <c r="F27" s="63">
        <v>5</v>
      </c>
      <c r="G27" s="63">
        <v>4</v>
      </c>
      <c r="H27" s="63">
        <v>4</v>
      </c>
      <c r="I27" s="63">
        <v>4</v>
      </c>
      <c r="J27" s="63">
        <v>4</v>
      </c>
      <c r="K27" s="63">
        <v>5</v>
      </c>
      <c r="L27" s="63"/>
      <c r="M27" s="63">
        <f>(C27+K40+E27)/3+F27+G27+H27+I27+J27+K27-L27</f>
        <v>33</v>
      </c>
      <c r="N27" s="137">
        <v>3</v>
      </c>
      <c r="P27" s="481">
        <v>37.333333333333336</v>
      </c>
      <c r="Q27" s="484"/>
    </row>
    <row r="28" spans="1:17" s="62" customFormat="1" x14ac:dyDescent="0.25">
      <c r="A28" s="135"/>
      <c r="B28" s="137">
        <v>23</v>
      </c>
      <c r="C28" s="63">
        <v>9</v>
      </c>
      <c r="D28" s="63">
        <v>9</v>
      </c>
      <c r="E28" s="63">
        <v>8</v>
      </c>
      <c r="F28" s="63">
        <v>5</v>
      </c>
      <c r="G28" s="63">
        <v>5</v>
      </c>
      <c r="H28" s="63">
        <v>4</v>
      </c>
      <c r="I28" s="63">
        <v>4</v>
      </c>
      <c r="J28" s="63">
        <v>5</v>
      </c>
      <c r="K28" s="63">
        <v>5</v>
      </c>
      <c r="L28" s="63"/>
      <c r="M28" s="63">
        <f t="shared" si="0"/>
        <v>36.666666666666664</v>
      </c>
      <c r="N28" s="137">
        <v>2</v>
      </c>
      <c r="P28" s="481">
        <v>36.666666666666664</v>
      </c>
      <c r="Q28" s="484"/>
    </row>
    <row r="29" spans="1:17" s="64" customFormat="1" x14ac:dyDescent="0.25">
      <c r="A29" s="129"/>
      <c r="B29" s="65">
        <v>24</v>
      </c>
      <c r="C29" s="65">
        <v>7</v>
      </c>
      <c r="D29" s="65">
        <v>7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65"/>
      <c r="M29" s="65">
        <f t="shared" si="0"/>
        <v>4.666666666666667</v>
      </c>
      <c r="N29" s="131"/>
      <c r="P29" s="481">
        <v>33</v>
      </c>
      <c r="Q29" s="485"/>
    </row>
    <row r="30" spans="1:17" s="64" customFormat="1" x14ac:dyDescent="0.25">
      <c r="A30" s="129"/>
      <c r="B30" s="65">
        <v>25</v>
      </c>
      <c r="C30" s="65">
        <v>5</v>
      </c>
      <c r="D30" s="65">
        <v>7</v>
      </c>
      <c r="E30" s="65">
        <v>6</v>
      </c>
      <c r="F30" s="65">
        <v>3</v>
      </c>
      <c r="G30" s="65">
        <v>3</v>
      </c>
      <c r="H30" s="65">
        <v>2</v>
      </c>
      <c r="I30" s="65">
        <v>2</v>
      </c>
      <c r="J30" s="65">
        <v>3</v>
      </c>
      <c r="K30" s="65">
        <v>3</v>
      </c>
      <c r="L30" s="65"/>
      <c r="M30" s="65">
        <f t="shared" si="0"/>
        <v>22</v>
      </c>
      <c r="N30" s="132"/>
      <c r="P30" s="482">
        <v>31</v>
      </c>
      <c r="Q30" s="485"/>
    </row>
    <row r="31" spans="1:17" s="62" customFormat="1" x14ac:dyDescent="0.25">
      <c r="A31" s="135"/>
      <c r="B31" s="137">
        <v>26</v>
      </c>
      <c r="C31" s="63">
        <v>9</v>
      </c>
      <c r="D31" s="63">
        <v>10</v>
      </c>
      <c r="E31" s="63">
        <v>9</v>
      </c>
      <c r="F31" s="63">
        <v>5</v>
      </c>
      <c r="G31" s="63">
        <v>4</v>
      </c>
      <c r="H31" s="63">
        <v>4</v>
      </c>
      <c r="I31" s="63">
        <v>5</v>
      </c>
      <c r="J31" s="63">
        <v>5</v>
      </c>
      <c r="K31" s="63">
        <v>5</v>
      </c>
      <c r="L31" s="63"/>
      <c r="M31" s="63">
        <f t="shared" si="0"/>
        <v>37.333333333333336</v>
      </c>
      <c r="N31" s="136">
        <v>1</v>
      </c>
      <c r="P31" s="482">
        <v>28</v>
      </c>
      <c r="Q31" s="484"/>
    </row>
    <row r="32" spans="1:17" s="64" customFormat="1" x14ac:dyDescent="0.25">
      <c r="A32" s="129"/>
      <c r="B32" s="65">
        <v>27</v>
      </c>
      <c r="C32" s="65">
        <v>7</v>
      </c>
      <c r="D32" s="65">
        <v>7</v>
      </c>
      <c r="E32" s="65">
        <v>7</v>
      </c>
      <c r="F32" s="65">
        <v>4</v>
      </c>
      <c r="G32" s="65">
        <v>4</v>
      </c>
      <c r="H32" s="65">
        <v>4</v>
      </c>
      <c r="I32" s="65">
        <v>4</v>
      </c>
      <c r="J32" s="65">
        <v>4</v>
      </c>
      <c r="K32" s="65">
        <v>4</v>
      </c>
      <c r="L32" s="65"/>
      <c r="M32" s="65">
        <f t="shared" si="0"/>
        <v>31</v>
      </c>
      <c r="N32" s="132"/>
      <c r="P32" s="482">
        <v>27.666666666666668</v>
      </c>
      <c r="Q32" s="485"/>
    </row>
    <row r="33" spans="1:17" s="64" customFormat="1" x14ac:dyDescent="0.25">
      <c r="A33" s="129"/>
      <c r="B33" s="65">
        <v>29</v>
      </c>
      <c r="C33" s="65">
        <v>6</v>
      </c>
      <c r="D33" s="65">
        <v>7</v>
      </c>
      <c r="E33" s="65">
        <v>7</v>
      </c>
      <c r="F33" s="65">
        <v>3</v>
      </c>
      <c r="G33" s="65">
        <v>3</v>
      </c>
      <c r="H33" s="65">
        <v>3</v>
      </c>
      <c r="I33" s="65">
        <v>2</v>
      </c>
      <c r="J33" s="65">
        <v>3</v>
      </c>
      <c r="K33" s="65">
        <v>5</v>
      </c>
      <c r="L33" s="65"/>
      <c r="M33" s="65">
        <f t="shared" si="0"/>
        <v>25.666666666666668</v>
      </c>
      <c r="N33" s="132"/>
      <c r="P33" s="482">
        <v>25.666666666666668</v>
      </c>
      <c r="Q33" s="485"/>
    </row>
    <row r="34" spans="1:17" s="64" customFormat="1" x14ac:dyDescent="0.25">
      <c r="A34" s="129"/>
      <c r="B34" s="65">
        <v>30</v>
      </c>
      <c r="C34" s="65">
        <v>6</v>
      </c>
      <c r="D34" s="65">
        <v>6</v>
      </c>
      <c r="E34" s="65">
        <v>6</v>
      </c>
      <c r="F34" s="65">
        <v>2</v>
      </c>
      <c r="G34" s="65">
        <v>3</v>
      </c>
      <c r="H34" s="65">
        <v>2</v>
      </c>
      <c r="I34" s="65">
        <v>3</v>
      </c>
      <c r="J34" s="65">
        <v>2</v>
      </c>
      <c r="K34" s="65">
        <v>3</v>
      </c>
      <c r="L34" s="129"/>
      <c r="M34" s="65">
        <f t="shared" si="0"/>
        <v>21</v>
      </c>
      <c r="N34" s="132"/>
      <c r="P34" s="482">
        <v>25</v>
      </c>
      <c r="Q34" s="485"/>
    </row>
    <row r="35" spans="1:17" s="64" customFormat="1" x14ac:dyDescent="0.25">
      <c r="A35" s="129"/>
      <c r="B35" s="65">
        <v>32</v>
      </c>
      <c r="C35" s="129">
        <v>4</v>
      </c>
      <c r="D35" s="129">
        <v>6</v>
      </c>
      <c r="E35" s="129">
        <v>7</v>
      </c>
      <c r="F35" s="129">
        <v>2</v>
      </c>
      <c r="G35" s="129">
        <v>2</v>
      </c>
      <c r="H35" s="129">
        <v>3</v>
      </c>
      <c r="I35" s="129">
        <v>2</v>
      </c>
      <c r="J35" s="129">
        <v>2</v>
      </c>
      <c r="K35" s="129">
        <v>3</v>
      </c>
      <c r="L35" s="129"/>
      <c r="M35" s="65">
        <f t="shared" si="0"/>
        <v>19.666666666666668</v>
      </c>
      <c r="N35" s="132"/>
      <c r="P35" s="482">
        <v>22.333333333333332</v>
      </c>
      <c r="Q35" s="485"/>
    </row>
    <row r="36" spans="1:17" s="64" customFormat="1" x14ac:dyDescent="0.25">
      <c r="A36" s="129"/>
      <c r="B36" s="65">
        <v>33</v>
      </c>
      <c r="C36" s="129">
        <v>6</v>
      </c>
      <c r="D36" s="129">
        <v>7</v>
      </c>
      <c r="E36" s="129">
        <v>7</v>
      </c>
      <c r="F36" s="129">
        <v>3</v>
      </c>
      <c r="G36" s="129">
        <v>4</v>
      </c>
      <c r="H36" s="129">
        <v>4</v>
      </c>
      <c r="I36" s="129">
        <v>3</v>
      </c>
      <c r="J36" s="129">
        <v>3</v>
      </c>
      <c r="K36" s="129">
        <v>5</v>
      </c>
      <c r="L36" s="129">
        <v>1</v>
      </c>
      <c r="M36" s="65">
        <f t="shared" si="0"/>
        <v>27.666666666666668</v>
      </c>
      <c r="N36" s="132"/>
      <c r="P36" s="482">
        <v>22</v>
      </c>
      <c r="Q36" s="485"/>
    </row>
    <row r="37" spans="1:17" s="64" customFormat="1" x14ac:dyDescent="0.25">
      <c r="A37" s="129"/>
      <c r="B37" s="65">
        <v>34</v>
      </c>
      <c r="C37" s="129">
        <v>6</v>
      </c>
      <c r="D37" s="129">
        <v>6</v>
      </c>
      <c r="E37" s="129">
        <v>7</v>
      </c>
      <c r="F37" s="129">
        <v>2</v>
      </c>
      <c r="G37" s="129">
        <v>3</v>
      </c>
      <c r="H37" s="129">
        <v>3</v>
      </c>
      <c r="I37" s="129">
        <v>3</v>
      </c>
      <c r="J37" s="129">
        <v>3</v>
      </c>
      <c r="K37" s="129">
        <v>2</v>
      </c>
      <c r="L37" s="129"/>
      <c r="M37" s="65">
        <f t="shared" si="0"/>
        <v>22.333333333333332</v>
      </c>
      <c r="N37" s="132"/>
      <c r="P37" s="482">
        <v>21</v>
      </c>
      <c r="Q37" s="485"/>
    </row>
    <row r="38" spans="1:17" s="64" customFormat="1" x14ac:dyDescent="0.25">
      <c r="A38" s="129"/>
      <c r="B38" s="65">
        <v>35</v>
      </c>
      <c r="C38" s="129">
        <v>7</v>
      </c>
      <c r="D38" s="129">
        <v>7</v>
      </c>
      <c r="E38" s="129">
        <v>7</v>
      </c>
      <c r="F38" s="129">
        <v>3</v>
      </c>
      <c r="G38" s="129">
        <v>3</v>
      </c>
      <c r="H38" s="129">
        <v>3</v>
      </c>
      <c r="I38" s="129">
        <v>4</v>
      </c>
      <c r="J38" s="129">
        <v>4</v>
      </c>
      <c r="K38" s="129">
        <v>5</v>
      </c>
      <c r="L38" s="129">
        <v>4</v>
      </c>
      <c r="M38" s="65">
        <f t="shared" si="0"/>
        <v>25</v>
      </c>
      <c r="N38" s="132"/>
      <c r="P38" s="482">
        <v>19.666666666666668</v>
      </c>
      <c r="Q38" s="485"/>
    </row>
    <row r="39" spans="1:17" s="64" customFormat="1" x14ac:dyDescent="0.25">
      <c r="A39" s="129"/>
      <c r="B39" s="65">
        <v>36</v>
      </c>
      <c r="C39" s="129">
        <v>5</v>
      </c>
      <c r="D39" s="129">
        <v>6</v>
      </c>
      <c r="E39" s="129">
        <v>6</v>
      </c>
      <c r="F39" s="129">
        <v>2</v>
      </c>
      <c r="G39" s="129">
        <v>2</v>
      </c>
      <c r="H39" s="129">
        <v>2</v>
      </c>
      <c r="I39" s="129">
        <v>2</v>
      </c>
      <c r="J39" s="129">
        <v>2</v>
      </c>
      <c r="K39" s="129">
        <v>4</v>
      </c>
      <c r="L39" s="129">
        <v>1</v>
      </c>
      <c r="M39" s="65">
        <f t="shared" si="0"/>
        <v>18.666666666666668</v>
      </c>
      <c r="N39" s="132"/>
      <c r="P39" s="482">
        <v>18.666666666666668</v>
      </c>
      <c r="Q39" s="485"/>
    </row>
    <row r="40" spans="1:17" s="64" customFormat="1" x14ac:dyDescent="0.25">
      <c r="A40" s="129"/>
      <c r="B40" s="65">
        <v>38</v>
      </c>
      <c r="C40" s="129">
        <v>6</v>
      </c>
      <c r="D40" s="129">
        <v>7</v>
      </c>
      <c r="E40" s="129">
        <v>8</v>
      </c>
      <c r="F40" s="129">
        <v>3</v>
      </c>
      <c r="G40" s="129">
        <v>2</v>
      </c>
      <c r="H40" s="129">
        <v>3</v>
      </c>
      <c r="I40" s="129">
        <v>3</v>
      </c>
      <c r="J40" s="129">
        <v>5</v>
      </c>
      <c r="K40" s="129">
        <v>5</v>
      </c>
      <c r="L40" s="129"/>
      <c r="M40" s="65">
        <f t="shared" si="0"/>
        <v>28</v>
      </c>
      <c r="N40" s="132"/>
      <c r="P40" s="482">
        <v>4.666666666666667</v>
      </c>
      <c r="Q40" s="485"/>
    </row>
    <row r="41" spans="1:17" s="22" customFormat="1" x14ac:dyDescent="0.25">
      <c r="A41" s="128" t="s">
        <v>120</v>
      </c>
      <c r="B41" s="45">
        <v>31</v>
      </c>
      <c r="C41" s="128">
        <v>7</v>
      </c>
      <c r="D41" s="128">
        <v>7</v>
      </c>
      <c r="E41" s="128">
        <v>8</v>
      </c>
      <c r="F41" s="128">
        <v>3</v>
      </c>
      <c r="G41" s="128">
        <v>3</v>
      </c>
      <c r="H41" s="128">
        <v>3</v>
      </c>
      <c r="I41" s="128">
        <v>2</v>
      </c>
      <c r="J41" s="128">
        <v>4</v>
      </c>
      <c r="K41" s="128">
        <v>5</v>
      </c>
      <c r="L41" s="128"/>
      <c r="M41" s="128">
        <f t="shared" si="0"/>
        <v>27.333333333333332</v>
      </c>
      <c r="N41" s="133"/>
      <c r="Q41" s="486"/>
    </row>
    <row r="42" spans="1:17" s="22" customFormat="1" x14ac:dyDescent="0.25">
      <c r="A42" s="128"/>
      <c r="B42" s="45">
        <v>32</v>
      </c>
      <c r="C42" s="128">
        <v>6</v>
      </c>
      <c r="D42" s="128">
        <v>7</v>
      </c>
      <c r="E42" s="128">
        <v>7</v>
      </c>
      <c r="F42" s="128">
        <v>3</v>
      </c>
      <c r="G42" s="128">
        <v>3</v>
      </c>
      <c r="H42" s="128">
        <v>2</v>
      </c>
      <c r="I42" s="128">
        <v>2</v>
      </c>
      <c r="J42" s="128">
        <v>3</v>
      </c>
      <c r="K42" s="128">
        <v>3</v>
      </c>
      <c r="L42" s="128"/>
      <c r="M42" s="128">
        <f t="shared" si="0"/>
        <v>22.666666666666668</v>
      </c>
      <c r="N42" s="133"/>
      <c r="Q42" s="486"/>
    </row>
    <row r="43" spans="1:17" s="145" customFormat="1" x14ac:dyDescent="0.25">
      <c r="A43" s="142"/>
      <c r="B43" s="143">
        <v>33</v>
      </c>
      <c r="C43" s="142">
        <v>9</v>
      </c>
      <c r="D43" s="142">
        <v>9</v>
      </c>
      <c r="E43" s="142">
        <v>8</v>
      </c>
      <c r="F43" s="142">
        <v>4</v>
      </c>
      <c r="G43" s="142">
        <v>4</v>
      </c>
      <c r="H43" s="142">
        <v>4</v>
      </c>
      <c r="I43" s="142">
        <v>3</v>
      </c>
      <c r="J43" s="142">
        <v>4</v>
      </c>
      <c r="K43" s="142">
        <v>5</v>
      </c>
      <c r="L43" s="142"/>
      <c r="M43" s="142">
        <f t="shared" si="0"/>
        <v>32.666666666666664</v>
      </c>
      <c r="N43" s="144">
        <v>2</v>
      </c>
      <c r="Q43" s="487"/>
    </row>
    <row r="44" spans="1:17" s="22" customFormat="1" x14ac:dyDescent="0.25">
      <c r="A44" s="128"/>
      <c r="B44" s="45">
        <v>34</v>
      </c>
      <c r="C44" s="128">
        <v>3</v>
      </c>
      <c r="D44" s="128">
        <v>7</v>
      </c>
      <c r="E44" s="128">
        <v>6</v>
      </c>
      <c r="F44" s="128">
        <v>3</v>
      </c>
      <c r="G44" s="128">
        <v>3</v>
      </c>
      <c r="H44" s="128">
        <v>2</v>
      </c>
      <c r="I44" s="128">
        <v>2</v>
      </c>
      <c r="J44" s="128">
        <v>3</v>
      </c>
      <c r="K44" s="128">
        <v>2</v>
      </c>
      <c r="L44" s="128"/>
      <c r="M44" s="128">
        <f t="shared" si="0"/>
        <v>20.333333333333332</v>
      </c>
      <c r="N44" s="133"/>
      <c r="Q44" s="486"/>
    </row>
    <row r="45" spans="1:17" s="22" customFormat="1" x14ac:dyDescent="0.25">
      <c r="A45" s="128"/>
      <c r="B45" s="45">
        <v>35</v>
      </c>
      <c r="C45" s="128">
        <v>4</v>
      </c>
      <c r="D45" s="128">
        <v>7</v>
      </c>
      <c r="E45" s="128">
        <v>6</v>
      </c>
      <c r="F45" s="128">
        <v>3</v>
      </c>
      <c r="G45" s="128">
        <v>2</v>
      </c>
      <c r="H45" s="128">
        <v>2</v>
      </c>
      <c r="I45" s="128">
        <v>2</v>
      </c>
      <c r="J45" s="128">
        <v>4</v>
      </c>
      <c r="K45" s="128">
        <v>4</v>
      </c>
      <c r="L45" s="128"/>
      <c r="M45" s="128">
        <f t="shared" si="0"/>
        <v>22.666666666666668</v>
      </c>
      <c r="N45" s="133"/>
      <c r="Q45" s="486"/>
    </row>
    <row r="46" spans="1:17" s="145" customFormat="1" x14ac:dyDescent="0.25">
      <c r="A46" s="142"/>
      <c r="B46" s="143">
        <v>36</v>
      </c>
      <c r="C46" s="142">
        <v>8</v>
      </c>
      <c r="D46" s="142">
        <v>8</v>
      </c>
      <c r="E46" s="142">
        <v>8</v>
      </c>
      <c r="F46" s="142">
        <v>4</v>
      </c>
      <c r="G46" s="142">
        <v>4</v>
      </c>
      <c r="H46" s="142">
        <v>4</v>
      </c>
      <c r="I46" s="142">
        <v>4</v>
      </c>
      <c r="J46" s="142">
        <v>3</v>
      </c>
      <c r="K46" s="142">
        <v>5</v>
      </c>
      <c r="L46" s="142"/>
      <c r="M46" s="142">
        <f t="shared" si="0"/>
        <v>32</v>
      </c>
      <c r="N46" s="144">
        <v>3</v>
      </c>
      <c r="Q46" s="487"/>
    </row>
    <row r="47" spans="1:17" s="22" customFormat="1" x14ac:dyDescent="0.25">
      <c r="A47" s="128"/>
      <c r="B47" s="45">
        <v>37</v>
      </c>
      <c r="C47" s="128">
        <v>6</v>
      </c>
      <c r="D47" s="128">
        <v>6</v>
      </c>
      <c r="E47" s="128">
        <v>7</v>
      </c>
      <c r="F47" s="128">
        <v>2</v>
      </c>
      <c r="G47" s="128">
        <v>2</v>
      </c>
      <c r="H47" s="128">
        <v>3</v>
      </c>
      <c r="I47" s="128">
        <v>3</v>
      </c>
      <c r="J47" s="128">
        <v>5</v>
      </c>
      <c r="K47" s="128">
        <v>4</v>
      </c>
      <c r="L47" s="128"/>
      <c r="M47" s="128">
        <f t="shared" si="0"/>
        <v>25.333333333333332</v>
      </c>
      <c r="N47" s="133"/>
      <c r="Q47" s="486"/>
    </row>
    <row r="48" spans="1:17" s="145" customFormat="1" x14ac:dyDescent="0.25">
      <c r="A48" s="142"/>
      <c r="B48" s="143">
        <v>38</v>
      </c>
      <c r="C48" s="142">
        <v>10</v>
      </c>
      <c r="D48" s="142">
        <v>10</v>
      </c>
      <c r="E48" s="142">
        <v>9</v>
      </c>
      <c r="F48" s="142">
        <v>5</v>
      </c>
      <c r="G48" s="142">
        <v>4</v>
      </c>
      <c r="H48" s="142">
        <v>4</v>
      </c>
      <c r="I48" s="142">
        <v>4</v>
      </c>
      <c r="J48" s="142">
        <v>4</v>
      </c>
      <c r="K48" s="142">
        <v>5</v>
      </c>
      <c r="L48" s="142"/>
      <c r="M48" s="142">
        <f t="shared" si="0"/>
        <v>35.666666666666664</v>
      </c>
      <c r="N48" s="144">
        <v>1</v>
      </c>
      <c r="Q48" s="487"/>
    </row>
    <row r="49" spans="1:17" s="22" customFormat="1" x14ac:dyDescent="0.25">
      <c r="A49" s="128"/>
      <c r="B49" s="45">
        <v>39</v>
      </c>
      <c r="C49" s="128">
        <v>7</v>
      </c>
      <c r="D49" s="128">
        <v>7</v>
      </c>
      <c r="E49" s="128">
        <v>7</v>
      </c>
      <c r="F49" s="128">
        <v>3</v>
      </c>
      <c r="G49" s="128">
        <v>3</v>
      </c>
      <c r="H49" s="128">
        <v>3</v>
      </c>
      <c r="I49" s="128">
        <v>3</v>
      </c>
      <c r="J49" s="128">
        <v>3</v>
      </c>
      <c r="K49" s="128">
        <v>5</v>
      </c>
      <c r="L49" s="128"/>
      <c r="M49" s="128">
        <f t="shared" si="0"/>
        <v>27</v>
      </c>
      <c r="N49" s="133"/>
      <c r="Q49" s="486"/>
    </row>
    <row r="50" spans="1:17" s="22" customFormat="1" x14ac:dyDescent="0.25">
      <c r="A50" s="128"/>
      <c r="B50" s="45">
        <v>40</v>
      </c>
      <c r="C50" s="128">
        <v>6</v>
      </c>
      <c r="D50" s="128">
        <v>6</v>
      </c>
      <c r="E50" s="128">
        <v>6</v>
      </c>
      <c r="F50" s="128">
        <v>2</v>
      </c>
      <c r="G50" s="128">
        <v>2</v>
      </c>
      <c r="H50" s="128">
        <v>2</v>
      </c>
      <c r="I50" s="128">
        <v>2</v>
      </c>
      <c r="J50" s="128">
        <v>4</v>
      </c>
      <c r="K50" s="128">
        <v>4</v>
      </c>
      <c r="L50" s="128"/>
      <c r="M50" s="128">
        <f t="shared" si="0"/>
        <v>22</v>
      </c>
      <c r="N50" s="133"/>
      <c r="Q50" s="486"/>
    </row>
    <row r="51" spans="1:17" s="22" customFormat="1" x14ac:dyDescent="0.25">
      <c r="A51" s="128"/>
      <c r="B51" s="45">
        <v>41</v>
      </c>
      <c r="C51" s="128">
        <v>7</v>
      </c>
      <c r="D51" s="128">
        <v>6</v>
      </c>
      <c r="E51" s="128">
        <v>7</v>
      </c>
      <c r="F51" s="128">
        <v>2</v>
      </c>
      <c r="G51" s="128">
        <v>3</v>
      </c>
      <c r="H51" s="128">
        <v>2</v>
      </c>
      <c r="I51" s="128">
        <v>3</v>
      </c>
      <c r="J51" s="128">
        <v>5</v>
      </c>
      <c r="K51" s="128">
        <v>4</v>
      </c>
      <c r="L51" s="128"/>
      <c r="M51" s="128">
        <f t="shared" si="0"/>
        <v>25.666666666666668</v>
      </c>
      <c r="N51" s="133"/>
      <c r="Q51" s="486"/>
    </row>
    <row r="52" spans="1:17" s="22" customFormat="1" x14ac:dyDescent="0.25">
      <c r="A52" s="128"/>
      <c r="B52" s="45">
        <v>42</v>
      </c>
      <c r="C52" s="128">
        <v>6</v>
      </c>
      <c r="D52" s="128">
        <v>6</v>
      </c>
      <c r="E52" s="128">
        <v>7</v>
      </c>
      <c r="F52" s="128">
        <v>3</v>
      </c>
      <c r="G52" s="128">
        <v>2</v>
      </c>
      <c r="H52" s="128">
        <v>3</v>
      </c>
      <c r="I52" s="128">
        <v>3</v>
      </c>
      <c r="J52" s="128">
        <v>4</v>
      </c>
      <c r="K52" s="128">
        <v>5</v>
      </c>
      <c r="L52" s="128"/>
      <c r="M52" s="128">
        <f t="shared" si="0"/>
        <v>26.333333333333332</v>
      </c>
      <c r="N52" s="133"/>
      <c r="Q52" s="486"/>
    </row>
  </sheetData>
  <sortState ref="Q41:Q52">
    <sortCondition descending="1" ref="Q41"/>
  </sortState>
  <mergeCells count="3">
    <mergeCell ref="H5:J5"/>
    <mergeCell ref="C5:E5"/>
    <mergeCell ref="C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workbookViewId="0">
      <selection activeCell="Z20" sqref="Z20"/>
    </sheetView>
  </sheetViews>
  <sheetFormatPr defaultRowHeight="15" x14ac:dyDescent="0.25"/>
  <cols>
    <col min="2" max="2" width="7.28515625" customWidth="1"/>
    <col min="3" max="5" width="4.85546875" customWidth="1"/>
    <col min="6" max="6" width="5.140625" style="56" customWidth="1"/>
    <col min="7" max="7" width="5.42578125" style="56" customWidth="1"/>
    <col min="8" max="8" width="4.85546875" style="56" customWidth="1"/>
    <col min="9" max="11" width="4.85546875" customWidth="1"/>
    <col min="12" max="14" width="4.85546875" style="56" customWidth="1"/>
    <col min="15" max="17" width="4.85546875" customWidth="1"/>
    <col min="18" max="20" width="4.85546875" style="56" customWidth="1"/>
    <col min="21" max="23" width="4.85546875" customWidth="1"/>
    <col min="24" max="24" width="4.85546875" style="56" customWidth="1"/>
    <col min="25" max="26" width="4.85546875" customWidth="1"/>
    <col min="27" max="27" width="9.42578125" customWidth="1"/>
    <col min="28" max="28" width="8.85546875" style="97"/>
  </cols>
  <sheetData>
    <row r="1" spans="1:31" ht="18.75" x14ac:dyDescent="0.3">
      <c r="B1" s="383" t="s">
        <v>157</v>
      </c>
      <c r="C1" s="383"/>
      <c r="D1" s="383"/>
      <c r="E1" s="383"/>
      <c r="F1" s="384"/>
      <c r="G1" s="384"/>
    </row>
    <row r="2" spans="1:31" ht="30" x14ac:dyDescent="0.25">
      <c r="B2" s="414" t="s">
        <v>1</v>
      </c>
      <c r="C2" s="413" t="s">
        <v>2</v>
      </c>
      <c r="D2" s="413"/>
      <c r="E2" s="413"/>
      <c r="F2" s="410" t="s">
        <v>28</v>
      </c>
      <c r="G2" s="411"/>
      <c r="H2" s="412"/>
      <c r="I2" s="407" t="s">
        <v>163</v>
      </c>
      <c r="J2" s="408"/>
      <c r="K2" s="409"/>
      <c r="L2" s="410" t="s">
        <v>164</v>
      </c>
      <c r="M2" s="411"/>
      <c r="N2" s="412"/>
      <c r="O2" s="407" t="s">
        <v>31</v>
      </c>
      <c r="P2" s="408"/>
      <c r="Q2" s="409"/>
      <c r="R2" s="410" t="s">
        <v>20</v>
      </c>
      <c r="S2" s="411"/>
      <c r="T2" s="412"/>
      <c r="U2" s="407" t="s">
        <v>18</v>
      </c>
      <c r="V2" s="408"/>
      <c r="W2" s="409"/>
      <c r="X2" s="106" t="s">
        <v>4</v>
      </c>
      <c r="Y2" s="104" t="s">
        <v>165</v>
      </c>
      <c r="Z2" s="104" t="s">
        <v>166</v>
      </c>
      <c r="AA2" s="104" t="s">
        <v>167</v>
      </c>
      <c r="AB2" s="105" t="s">
        <v>124</v>
      </c>
    </row>
    <row r="3" spans="1:31" ht="30" x14ac:dyDescent="0.25">
      <c r="B3" s="414"/>
      <c r="C3" s="6" t="s">
        <v>158</v>
      </c>
      <c r="D3" s="6" t="s">
        <v>159</v>
      </c>
      <c r="E3" s="6" t="s">
        <v>160</v>
      </c>
      <c r="F3" s="106" t="s">
        <v>158</v>
      </c>
      <c r="G3" s="106" t="s">
        <v>159</v>
      </c>
      <c r="H3" s="106" t="s">
        <v>160</v>
      </c>
      <c r="I3" s="104" t="s">
        <v>158</v>
      </c>
      <c r="J3" s="104" t="s">
        <v>159</v>
      </c>
      <c r="K3" s="104" t="s">
        <v>160</v>
      </c>
      <c r="L3" s="106" t="s">
        <v>158</v>
      </c>
      <c r="M3" s="106" t="s">
        <v>159</v>
      </c>
      <c r="N3" s="106" t="s">
        <v>160</v>
      </c>
      <c r="O3" s="104" t="s">
        <v>158</v>
      </c>
      <c r="P3" s="104" t="s">
        <v>159</v>
      </c>
      <c r="Q3" s="104" t="s">
        <v>160</v>
      </c>
      <c r="R3" s="106" t="s">
        <v>158</v>
      </c>
      <c r="S3" s="106" t="s">
        <v>159</v>
      </c>
      <c r="T3" s="106" t="s">
        <v>160</v>
      </c>
      <c r="U3" s="104" t="s">
        <v>158</v>
      </c>
      <c r="V3" s="104" t="s">
        <v>159</v>
      </c>
      <c r="W3" s="104" t="s">
        <v>160</v>
      </c>
      <c r="X3" s="106"/>
      <c r="Y3" s="104"/>
      <c r="Z3" s="104"/>
      <c r="AA3" s="104"/>
      <c r="AB3" s="105"/>
    </row>
    <row r="4" spans="1:31" x14ac:dyDescent="0.25">
      <c r="A4" s="107" t="s">
        <v>162</v>
      </c>
      <c r="B4" s="6">
        <v>16</v>
      </c>
      <c r="C4" s="6">
        <v>6</v>
      </c>
      <c r="D4" s="6">
        <v>7</v>
      </c>
      <c r="E4" s="6">
        <v>6</v>
      </c>
      <c r="F4" s="106">
        <v>6</v>
      </c>
      <c r="G4" s="106">
        <v>6</v>
      </c>
      <c r="H4" s="106">
        <v>6</v>
      </c>
      <c r="I4" s="104">
        <v>6</v>
      </c>
      <c r="J4" s="104">
        <v>6</v>
      </c>
      <c r="K4" s="104">
        <v>6</v>
      </c>
      <c r="L4" s="106">
        <v>6</v>
      </c>
      <c r="M4" s="106">
        <v>6</v>
      </c>
      <c r="N4" s="106">
        <v>6</v>
      </c>
      <c r="O4" s="104">
        <v>2</v>
      </c>
      <c r="P4" s="104">
        <v>3</v>
      </c>
      <c r="Q4" s="104">
        <v>2</v>
      </c>
      <c r="R4" s="106">
        <v>2</v>
      </c>
      <c r="S4" s="106">
        <v>2</v>
      </c>
      <c r="T4" s="106">
        <v>2</v>
      </c>
      <c r="U4" s="104">
        <v>8</v>
      </c>
      <c r="V4" s="104">
        <v>8</v>
      </c>
      <c r="W4" s="104">
        <v>7</v>
      </c>
      <c r="X4" s="106">
        <v>4</v>
      </c>
      <c r="Y4" s="104">
        <v>4</v>
      </c>
      <c r="Z4" s="104"/>
      <c r="AA4" s="104">
        <f>(C4+D4+E4)/3+(F4+G4+H4)/3+(I4+J4+K4)/3+(L4+M4+N4)/3+(O4+P4+Q4)/3+(R4+S4+T4)/3+(U4+V4+W4)/3+X4+Y4-Z4</f>
        <v>44.333333333333329</v>
      </c>
      <c r="AB4" s="105"/>
      <c r="AE4" s="97"/>
    </row>
    <row r="5" spans="1:31" ht="14.45" x14ac:dyDescent="0.3">
      <c r="B5" s="6">
        <v>17</v>
      </c>
      <c r="C5" s="6">
        <v>7</v>
      </c>
      <c r="D5" s="6">
        <v>7</v>
      </c>
      <c r="E5" s="6">
        <v>6</v>
      </c>
      <c r="F5" s="106">
        <v>7</v>
      </c>
      <c r="G5" s="106">
        <v>7</v>
      </c>
      <c r="H5" s="106">
        <v>7</v>
      </c>
      <c r="I5" s="104">
        <v>7</v>
      </c>
      <c r="J5" s="104">
        <v>7</v>
      </c>
      <c r="K5" s="104">
        <v>6</v>
      </c>
      <c r="L5" s="106">
        <v>7</v>
      </c>
      <c r="M5" s="106">
        <v>7</v>
      </c>
      <c r="N5" s="106">
        <v>7</v>
      </c>
      <c r="O5" s="104">
        <v>3</v>
      </c>
      <c r="P5" s="104">
        <v>3</v>
      </c>
      <c r="Q5" s="104">
        <v>3</v>
      </c>
      <c r="R5" s="106">
        <v>3</v>
      </c>
      <c r="S5" s="106">
        <v>3</v>
      </c>
      <c r="T5" s="106">
        <v>3</v>
      </c>
      <c r="U5" s="104">
        <v>12</v>
      </c>
      <c r="V5" s="104">
        <v>7</v>
      </c>
      <c r="W5" s="104">
        <v>8</v>
      </c>
      <c r="X5" s="106">
        <v>4</v>
      </c>
      <c r="Y5" s="104">
        <v>4</v>
      </c>
      <c r="Z5" s="104"/>
      <c r="AA5" s="104">
        <f t="shared" ref="AA5:AA25" si="0">(C5+D5+E5)/3+(F5+G5+H5)/3+(I5+J5+K5)/3+(L5+M5+N5)/3+(O5+P5+Q5)/3+(R5+S5+T5)/3+(U5+V5+W5)/3+X5+Y5-Z5</f>
        <v>50.333333333333336</v>
      </c>
      <c r="AB5" s="105"/>
      <c r="AE5" s="97"/>
    </row>
    <row r="6" spans="1:31" ht="14.45" x14ac:dyDescent="0.3">
      <c r="B6" s="98">
        <v>18</v>
      </c>
      <c r="C6" s="6">
        <v>8</v>
      </c>
      <c r="D6" s="6">
        <v>8</v>
      </c>
      <c r="E6" s="6">
        <v>8</v>
      </c>
      <c r="F6" s="106">
        <v>8</v>
      </c>
      <c r="G6" s="106">
        <v>8</v>
      </c>
      <c r="H6" s="106">
        <v>8</v>
      </c>
      <c r="I6" s="104">
        <v>9</v>
      </c>
      <c r="J6" s="104">
        <v>8</v>
      </c>
      <c r="K6" s="104">
        <v>8</v>
      </c>
      <c r="L6" s="106">
        <v>7</v>
      </c>
      <c r="M6" s="106">
        <v>9</v>
      </c>
      <c r="N6" s="106">
        <v>8</v>
      </c>
      <c r="O6" s="104">
        <v>4</v>
      </c>
      <c r="P6" s="104">
        <v>4</v>
      </c>
      <c r="Q6" s="104">
        <v>4</v>
      </c>
      <c r="R6" s="106">
        <v>4</v>
      </c>
      <c r="S6" s="106">
        <v>4</v>
      </c>
      <c r="T6" s="106">
        <v>4</v>
      </c>
      <c r="U6" s="104">
        <v>14</v>
      </c>
      <c r="V6" s="104">
        <v>13</v>
      </c>
      <c r="W6" s="104">
        <v>13</v>
      </c>
      <c r="X6" s="106">
        <v>4</v>
      </c>
      <c r="Y6" s="104">
        <v>5</v>
      </c>
      <c r="Z6" s="104"/>
      <c r="AA6" s="105">
        <f t="shared" si="0"/>
        <v>62.666666666666671</v>
      </c>
      <c r="AB6" s="105">
        <v>3</v>
      </c>
      <c r="AE6" s="97"/>
    </row>
    <row r="7" spans="1:31" ht="14.45" x14ac:dyDescent="0.3">
      <c r="B7" s="98">
        <v>19</v>
      </c>
      <c r="C7" s="6">
        <v>9</v>
      </c>
      <c r="D7" s="6">
        <v>9</v>
      </c>
      <c r="E7" s="6">
        <v>9</v>
      </c>
      <c r="F7" s="106">
        <v>9</v>
      </c>
      <c r="G7" s="106">
        <v>9</v>
      </c>
      <c r="H7" s="106">
        <v>9</v>
      </c>
      <c r="I7" s="104">
        <v>4</v>
      </c>
      <c r="J7" s="104">
        <v>9</v>
      </c>
      <c r="K7" s="104">
        <v>8</v>
      </c>
      <c r="L7" s="106">
        <v>9</v>
      </c>
      <c r="M7" s="106">
        <v>9</v>
      </c>
      <c r="N7" s="106">
        <v>9</v>
      </c>
      <c r="O7" s="104">
        <v>4</v>
      </c>
      <c r="P7" s="104">
        <v>4</v>
      </c>
      <c r="Q7" s="104">
        <v>3</v>
      </c>
      <c r="R7" s="106">
        <v>5</v>
      </c>
      <c r="S7" s="106">
        <v>5</v>
      </c>
      <c r="T7" s="106">
        <v>4</v>
      </c>
      <c r="U7" s="104">
        <v>13</v>
      </c>
      <c r="V7" s="104">
        <v>14</v>
      </c>
      <c r="W7" s="104">
        <v>14</v>
      </c>
      <c r="X7" s="106">
        <v>4</v>
      </c>
      <c r="Y7" s="104">
        <v>5</v>
      </c>
      <c r="Z7" s="104"/>
      <c r="AA7" s="105">
        <f t="shared" si="0"/>
        <v>65</v>
      </c>
      <c r="AB7" s="105">
        <v>2</v>
      </c>
    </row>
    <row r="8" spans="1:31" ht="14.45" x14ac:dyDescent="0.3">
      <c r="B8" s="6">
        <v>20</v>
      </c>
      <c r="C8" s="6">
        <v>6</v>
      </c>
      <c r="D8" s="6">
        <v>8</v>
      </c>
      <c r="E8" s="6">
        <v>6</v>
      </c>
      <c r="F8" s="106">
        <v>6</v>
      </c>
      <c r="G8" s="106">
        <v>6</v>
      </c>
      <c r="H8" s="106">
        <v>6</v>
      </c>
      <c r="I8" s="104">
        <v>7</v>
      </c>
      <c r="J8" s="104">
        <v>6</v>
      </c>
      <c r="K8" s="104">
        <v>6</v>
      </c>
      <c r="L8" s="106">
        <v>7</v>
      </c>
      <c r="M8" s="106">
        <v>8</v>
      </c>
      <c r="N8" s="106">
        <v>8</v>
      </c>
      <c r="O8" s="104">
        <v>4</v>
      </c>
      <c r="P8" s="104">
        <v>3</v>
      </c>
      <c r="Q8" s="104">
        <v>2</v>
      </c>
      <c r="R8" s="106">
        <v>4</v>
      </c>
      <c r="S8" s="106">
        <v>3</v>
      </c>
      <c r="T8" s="106">
        <v>3</v>
      </c>
      <c r="U8" s="104">
        <v>10</v>
      </c>
      <c r="V8" s="104">
        <v>12</v>
      </c>
      <c r="W8" s="104">
        <v>12</v>
      </c>
      <c r="X8" s="106">
        <v>3</v>
      </c>
      <c r="Y8" s="104">
        <v>3</v>
      </c>
      <c r="Z8" s="104"/>
      <c r="AA8" s="104">
        <f t="shared" si="0"/>
        <v>50.333333333333336</v>
      </c>
      <c r="AB8" s="105"/>
    </row>
    <row r="9" spans="1:31" ht="14.45" x14ac:dyDescent="0.3">
      <c r="B9" s="6">
        <v>21</v>
      </c>
      <c r="C9" s="6">
        <v>6</v>
      </c>
      <c r="D9" s="6">
        <v>8</v>
      </c>
      <c r="E9" s="6">
        <v>7</v>
      </c>
      <c r="F9" s="106">
        <v>6</v>
      </c>
      <c r="G9" s="106">
        <v>6</v>
      </c>
      <c r="H9" s="106">
        <v>6</v>
      </c>
      <c r="I9" s="104">
        <v>6</v>
      </c>
      <c r="J9" s="104">
        <v>6</v>
      </c>
      <c r="K9" s="104">
        <v>6</v>
      </c>
      <c r="L9" s="106">
        <v>6</v>
      </c>
      <c r="M9" s="106">
        <v>8</v>
      </c>
      <c r="N9" s="106">
        <v>8</v>
      </c>
      <c r="O9" s="104">
        <v>3</v>
      </c>
      <c r="P9" s="104">
        <v>3</v>
      </c>
      <c r="Q9" s="104">
        <v>3</v>
      </c>
      <c r="R9" s="106">
        <v>3</v>
      </c>
      <c r="S9" s="106">
        <v>3</v>
      </c>
      <c r="T9" s="106">
        <v>2</v>
      </c>
      <c r="U9" s="104">
        <v>12</v>
      </c>
      <c r="V9" s="104">
        <v>10</v>
      </c>
      <c r="W9" s="104">
        <v>10</v>
      </c>
      <c r="X9" s="106">
        <v>3</v>
      </c>
      <c r="Y9" s="104">
        <v>3</v>
      </c>
      <c r="Z9" s="104"/>
      <c r="AA9" s="104">
        <f t="shared" si="0"/>
        <v>48.666666666666664</v>
      </c>
      <c r="AB9" s="105"/>
    </row>
    <row r="10" spans="1:31" ht="14.45" x14ac:dyDescent="0.3">
      <c r="B10" s="98">
        <v>22</v>
      </c>
      <c r="C10" s="6">
        <v>10</v>
      </c>
      <c r="D10" s="6">
        <v>10</v>
      </c>
      <c r="E10" s="6">
        <v>10</v>
      </c>
      <c r="F10" s="106">
        <v>9</v>
      </c>
      <c r="G10" s="106">
        <v>10</v>
      </c>
      <c r="H10" s="106">
        <v>10</v>
      </c>
      <c r="I10" s="104">
        <v>10</v>
      </c>
      <c r="J10" s="104">
        <v>9</v>
      </c>
      <c r="K10" s="104">
        <v>9</v>
      </c>
      <c r="L10" s="106">
        <v>9</v>
      </c>
      <c r="M10" s="106">
        <v>10</v>
      </c>
      <c r="N10" s="106">
        <v>10</v>
      </c>
      <c r="O10" s="104">
        <v>5</v>
      </c>
      <c r="P10" s="104">
        <v>5</v>
      </c>
      <c r="Q10" s="104">
        <v>4</v>
      </c>
      <c r="R10" s="106">
        <v>5</v>
      </c>
      <c r="S10" s="106">
        <v>5</v>
      </c>
      <c r="T10" s="106">
        <v>5</v>
      </c>
      <c r="U10" s="104">
        <v>15</v>
      </c>
      <c r="V10" s="104">
        <v>15</v>
      </c>
      <c r="W10" s="104">
        <v>16</v>
      </c>
      <c r="X10" s="106">
        <v>5</v>
      </c>
      <c r="Y10" s="104">
        <v>5</v>
      </c>
      <c r="Z10" s="104"/>
      <c r="AA10" s="105">
        <f t="shared" si="0"/>
        <v>73.666666666666657</v>
      </c>
      <c r="AB10" s="105">
        <v>1</v>
      </c>
    </row>
    <row r="11" spans="1:31" ht="14.45" x14ac:dyDescent="0.3">
      <c r="B11" s="6">
        <v>23</v>
      </c>
      <c r="C11" s="6">
        <v>5</v>
      </c>
      <c r="D11" s="6">
        <v>7</v>
      </c>
      <c r="E11" s="6">
        <v>6</v>
      </c>
      <c r="F11" s="106">
        <v>6</v>
      </c>
      <c r="G11" s="106">
        <v>5</v>
      </c>
      <c r="H11" s="106">
        <v>5</v>
      </c>
      <c r="I11" s="104">
        <v>6</v>
      </c>
      <c r="J11" s="104">
        <v>6</v>
      </c>
      <c r="K11" s="104">
        <v>7</v>
      </c>
      <c r="L11" s="106">
        <v>5</v>
      </c>
      <c r="M11" s="106">
        <v>7</v>
      </c>
      <c r="N11" s="106">
        <v>7</v>
      </c>
      <c r="O11" s="104">
        <v>2</v>
      </c>
      <c r="P11" s="104">
        <v>3</v>
      </c>
      <c r="Q11" s="104">
        <v>2</v>
      </c>
      <c r="R11" s="106">
        <v>2</v>
      </c>
      <c r="S11" s="106">
        <v>3</v>
      </c>
      <c r="T11" s="106">
        <v>2</v>
      </c>
      <c r="U11" s="104">
        <v>8</v>
      </c>
      <c r="V11" s="104">
        <v>12</v>
      </c>
      <c r="W11" s="104">
        <v>12</v>
      </c>
      <c r="X11" s="106">
        <v>2</v>
      </c>
      <c r="Y11" s="104">
        <v>2</v>
      </c>
      <c r="Z11" s="104"/>
      <c r="AA11" s="104">
        <f t="shared" si="0"/>
        <v>43.333333333333329</v>
      </c>
      <c r="AB11" s="105"/>
    </row>
    <row r="12" spans="1:31" ht="14.45" x14ac:dyDescent="0.3">
      <c r="B12" s="6">
        <v>24</v>
      </c>
      <c r="C12" s="6">
        <v>6</v>
      </c>
      <c r="D12" s="6">
        <v>7</v>
      </c>
      <c r="E12" s="6">
        <v>6</v>
      </c>
      <c r="F12" s="106">
        <v>6</v>
      </c>
      <c r="G12" s="106">
        <v>6</v>
      </c>
      <c r="H12" s="106">
        <v>6</v>
      </c>
      <c r="I12" s="104">
        <v>6</v>
      </c>
      <c r="J12" s="104">
        <v>6</v>
      </c>
      <c r="K12" s="104">
        <v>6</v>
      </c>
      <c r="L12" s="106">
        <v>7</v>
      </c>
      <c r="M12" s="106">
        <v>7</v>
      </c>
      <c r="N12" s="106">
        <v>7</v>
      </c>
      <c r="O12" s="104">
        <v>3</v>
      </c>
      <c r="P12" s="104">
        <v>2</v>
      </c>
      <c r="Q12" s="104">
        <v>2</v>
      </c>
      <c r="R12" s="106">
        <v>3</v>
      </c>
      <c r="S12" s="106">
        <v>2</v>
      </c>
      <c r="T12" s="106">
        <v>2</v>
      </c>
      <c r="U12" s="104">
        <v>10</v>
      </c>
      <c r="V12" s="104">
        <v>10</v>
      </c>
      <c r="W12" s="104">
        <v>10</v>
      </c>
      <c r="X12" s="106">
        <v>2</v>
      </c>
      <c r="Y12" s="104">
        <v>4</v>
      </c>
      <c r="Z12" s="104"/>
      <c r="AA12" s="104">
        <f t="shared" si="0"/>
        <v>46</v>
      </c>
      <c r="AB12" s="105"/>
    </row>
    <row r="13" spans="1:31" ht="14.45" x14ac:dyDescent="0.3">
      <c r="B13" s="6">
        <v>25</v>
      </c>
      <c r="C13" s="6">
        <v>6</v>
      </c>
      <c r="D13" s="6">
        <v>7</v>
      </c>
      <c r="E13" s="6">
        <v>5</v>
      </c>
      <c r="F13" s="106">
        <v>6</v>
      </c>
      <c r="G13" s="106">
        <v>6</v>
      </c>
      <c r="H13" s="106">
        <v>6</v>
      </c>
      <c r="I13" s="104">
        <v>6</v>
      </c>
      <c r="J13" s="104">
        <v>6</v>
      </c>
      <c r="K13" s="104">
        <v>5</v>
      </c>
      <c r="L13" s="106">
        <v>6</v>
      </c>
      <c r="M13" s="106">
        <v>6</v>
      </c>
      <c r="N13" s="106">
        <v>6</v>
      </c>
      <c r="O13" s="104">
        <v>4</v>
      </c>
      <c r="P13" s="104">
        <v>3</v>
      </c>
      <c r="Q13" s="104">
        <v>2</v>
      </c>
      <c r="R13" s="106">
        <v>3</v>
      </c>
      <c r="S13" s="106">
        <v>2</v>
      </c>
      <c r="T13" s="106">
        <v>2</v>
      </c>
      <c r="U13" s="104">
        <v>10</v>
      </c>
      <c r="V13" s="104">
        <v>7</v>
      </c>
      <c r="W13" s="104">
        <v>10</v>
      </c>
      <c r="X13" s="106">
        <v>3</v>
      </c>
      <c r="Y13" s="104">
        <v>3</v>
      </c>
      <c r="Z13" s="104"/>
      <c r="AA13" s="104">
        <f t="shared" si="0"/>
        <v>44</v>
      </c>
      <c r="AB13" s="105"/>
    </row>
    <row r="14" spans="1:31" s="108" customFormat="1" x14ac:dyDescent="0.25">
      <c r="A14" s="108" t="s">
        <v>168</v>
      </c>
      <c r="B14" s="108">
        <v>26</v>
      </c>
      <c r="C14" s="109">
        <v>6</v>
      </c>
      <c r="D14" s="109">
        <v>7</v>
      </c>
      <c r="E14" s="109">
        <v>6</v>
      </c>
      <c r="F14" s="106">
        <v>7</v>
      </c>
      <c r="G14" s="106">
        <v>6</v>
      </c>
      <c r="H14" s="106">
        <v>6</v>
      </c>
      <c r="I14" s="110">
        <v>7</v>
      </c>
      <c r="J14" s="110">
        <v>7</v>
      </c>
      <c r="K14" s="110">
        <v>5</v>
      </c>
      <c r="L14" s="106">
        <v>7</v>
      </c>
      <c r="M14" s="106">
        <v>7</v>
      </c>
      <c r="N14" s="106">
        <v>7</v>
      </c>
      <c r="O14" s="110">
        <v>4</v>
      </c>
      <c r="P14" s="110">
        <v>3</v>
      </c>
      <c r="Q14" s="110">
        <v>2</v>
      </c>
      <c r="R14" s="106">
        <v>4</v>
      </c>
      <c r="S14" s="106">
        <v>3</v>
      </c>
      <c r="T14" s="106">
        <v>2</v>
      </c>
      <c r="U14" s="110">
        <v>12</v>
      </c>
      <c r="V14" s="110">
        <v>10</v>
      </c>
      <c r="W14" s="110">
        <v>12</v>
      </c>
      <c r="X14" s="106">
        <v>4</v>
      </c>
      <c r="Y14" s="110">
        <v>3</v>
      </c>
      <c r="Z14" s="110"/>
      <c r="AA14" s="110">
        <f t="shared" si="0"/>
        <v>50.333333333333336</v>
      </c>
      <c r="AD14" s="111"/>
    </row>
    <row r="15" spans="1:31" s="108" customFormat="1" ht="14.45" x14ac:dyDescent="0.3">
      <c r="B15" s="112">
        <v>27</v>
      </c>
      <c r="C15" s="109">
        <v>10</v>
      </c>
      <c r="D15" s="109">
        <v>10</v>
      </c>
      <c r="E15" s="109">
        <v>9</v>
      </c>
      <c r="F15" s="106">
        <v>10</v>
      </c>
      <c r="G15" s="106">
        <v>10</v>
      </c>
      <c r="H15" s="106">
        <v>9</v>
      </c>
      <c r="I15" s="110">
        <v>9</v>
      </c>
      <c r="J15" s="110">
        <v>10</v>
      </c>
      <c r="K15" s="110">
        <v>9</v>
      </c>
      <c r="L15" s="106">
        <v>10</v>
      </c>
      <c r="M15" s="106">
        <v>10</v>
      </c>
      <c r="N15" s="106">
        <v>10</v>
      </c>
      <c r="O15" s="110">
        <v>5</v>
      </c>
      <c r="P15" s="110">
        <v>5</v>
      </c>
      <c r="Q15" s="110">
        <v>4</v>
      </c>
      <c r="R15" s="106">
        <v>5</v>
      </c>
      <c r="S15" s="106">
        <v>5</v>
      </c>
      <c r="T15" s="106">
        <v>5</v>
      </c>
      <c r="U15" s="110">
        <v>14</v>
      </c>
      <c r="V15" s="110">
        <v>15</v>
      </c>
      <c r="W15" s="110">
        <v>15</v>
      </c>
      <c r="X15" s="106">
        <v>4</v>
      </c>
      <c r="Y15" s="110">
        <v>5</v>
      </c>
      <c r="Z15" s="110"/>
      <c r="AA15" s="113">
        <f t="shared" si="0"/>
        <v>72</v>
      </c>
      <c r="AB15" s="113">
        <v>1</v>
      </c>
      <c r="AD15" s="111"/>
    </row>
    <row r="16" spans="1:31" s="108" customFormat="1" ht="14.45" x14ac:dyDescent="0.3">
      <c r="B16" s="109">
        <v>28</v>
      </c>
      <c r="C16" s="109">
        <v>6</v>
      </c>
      <c r="D16" s="109">
        <v>7</v>
      </c>
      <c r="E16" s="109">
        <v>7</v>
      </c>
      <c r="F16" s="106">
        <v>7</v>
      </c>
      <c r="G16" s="106">
        <v>6</v>
      </c>
      <c r="H16" s="106">
        <v>7</v>
      </c>
      <c r="I16" s="110">
        <v>7</v>
      </c>
      <c r="J16" s="110">
        <v>7</v>
      </c>
      <c r="K16" s="110">
        <v>7</v>
      </c>
      <c r="L16" s="106">
        <v>7</v>
      </c>
      <c r="M16" s="106">
        <v>8</v>
      </c>
      <c r="N16" s="106">
        <v>8</v>
      </c>
      <c r="O16" s="110">
        <v>4</v>
      </c>
      <c r="P16" s="110">
        <v>2</v>
      </c>
      <c r="Q16" s="110">
        <v>3</v>
      </c>
      <c r="R16" s="106">
        <v>3</v>
      </c>
      <c r="S16" s="106">
        <v>3</v>
      </c>
      <c r="T16" s="106">
        <v>3</v>
      </c>
      <c r="U16" s="110">
        <v>12</v>
      </c>
      <c r="V16" s="110">
        <v>11</v>
      </c>
      <c r="W16" s="110">
        <v>12</v>
      </c>
      <c r="X16" s="106">
        <v>4</v>
      </c>
      <c r="Y16" s="110">
        <v>3</v>
      </c>
      <c r="Z16" s="110"/>
      <c r="AA16" s="110">
        <f t="shared" si="0"/>
        <v>52.666666666666664</v>
      </c>
      <c r="AB16" s="113"/>
      <c r="AD16" s="111"/>
    </row>
    <row r="17" spans="2:28" s="108" customFormat="1" ht="14.45" x14ac:dyDescent="0.3">
      <c r="B17" s="109">
        <v>29</v>
      </c>
      <c r="C17" s="109">
        <v>5</v>
      </c>
      <c r="D17" s="109">
        <v>7</v>
      </c>
      <c r="E17" s="109">
        <v>6</v>
      </c>
      <c r="F17" s="106">
        <v>5</v>
      </c>
      <c r="G17" s="106">
        <v>5</v>
      </c>
      <c r="H17" s="106">
        <v>7</v>
      </c>
      <c r="I17" s="110">
        <v>6</v>
      </c>
      <c r="J17" s="110">
        <v>6</v>
      </c>
      <c r="K17" s="110">
        <v>6</v>
      </c>
      <c r="L17" s="106">
        <v>6</v>
      </c>
      <c r="M17" s="106">
        <v>7</v>
      </c>
      <c r="N17" s="106">
        <v>7</v>
      </c>
      <c r="O17" s="110">
        <v>3</v>
      </c>
      <c r="P17" s="110">
        <v>2</v>
      </c>
      <c r="Q17" s="110">
        <v>3</v>
      </c>
      <c r="R17" s="106">
        <v>3</v>
      </c>
      <c r="S17" s="106">
        <v>2</v>
      </c>
      <c r="T17" s="106">
        <v>2</v>
      </c>
      <c r="U17" s="110">
        <v>8</v>
      </c>
      <c r="V17" s="110">
        <v>10</v>
      </c>
      <c r="W17" s="110">
        <v>9</v>
      </c>
      <c r="X17" s="106">
        <v>3</v>
      </c>
      <c r="Y17" s="110">
        <v>2</v>
      </c>
      <c r="Z17" s="110"/>
      <c r="AA17" s="110">
        <f t="shared" si="0"/>
        <v>43.333333333333336</v>
      </c>
      <c r="AB17" s="113"/>
    </row>
    <row r="18" spans="2:28" s="108" customFormat="1" ht="14.45" x14ac:dyDescent="0.3">
      <c r="B18" s="109">
        <v>30</v>
      </c>
      <c r="C18" s="109">
        <v>7</v>
      </c>
      <c r="D18" s="109">
        <v>8</v>
      </c>
      <c r="E18" s="109">
        <v>7</v>
      </c>
      <c r="F18" s="106">
        <v>7</v>
      </c>
      <c r="G18" s="106">
        <v>7</v>
      </c>
      <c r="H18" s="106">
        <v>7</v>
      </c>
      <c r="I18" s="110">
        <v>7</v>
      </c>
      <c r="J18" s="110">
        <v>7</v>
      </c>
      <c r="K18" s="110">
        <v>7</v>
      </c>
      <c r="L18" s="106">
        <v>7</v>
      </c>
      <c r="M18" s="106">
        <v>8</v>
      </c>
      <c r="N18" s="106">
        <v>8</v>
      </c>
      <c r="O18" s="110">
        <v>4</v>
      </c>
      <c r="P18" s="110">
        <v>2</v>
      </c>
      <c r="Q18" s="110">
        <v>3</v>
      </c>
      <c r="R18" s="106">
        <v>4</v>
      </c>
      <c r="S18" s="106">
        <v>2</v>
      </c>
      <c r="T18" s="106">
        <v>3</v>
      </c>
      <c r="U18" s="110">
        <v>12</v>
      </c>
      <c r="V18" s="110">
        <v>12</v>
      </c>
      <c r="W18" s="110">
        <v>12</v>
      </c>
      <c r="X18" s="106">
        <v>4</v>
      </c>
      <c r="Y18" s="110">
        <v>3</v>
      </c>
      <c r="Z18" s="110"/>
      <c r="AA18" s="110">
        <f t="shared" si="0"/>
        <v>54</v>
      </c>
      <c r="AB18" s="113"/>
    </row>
    <row r="19" spans="2:28" s="108" customFormat="1" ht="14.45" x14ac:dyDescent="0.3">
      <c r="B19" s="112">
        <v>32</v>
      </c>
      <c r="C19" s="109">
        <v>9</v>
      </c>
      <c r="D19" s="109">
        <v>9</v>
      </c>
      <c r="E19" s="109">
        <v>10</v>
      </c>
      <c r="F19" s="106">
        <v>10</v>
      </c>
      <c r="G19" s="106">
        <v>9</v>
      </c>
      <c r="H19" s="106">
        <v>10</v>
      </c>
      <c r="I19" s="110">
        <v>9</v>
      </c>
      <c r="J19" s="110">
        <v>9</v>
      </c>
      <c r="K19" s="110">
        <v>9</v>
      </c>
      <c r="L19" s="106">
        <v>10</v>
      </c>
      <c r="M19" s="106">
        <v>9</v>
      </c>
      <c r="N19" s="106">
        <v>9</v>
      </c>
      <c r="O19" s="110">
        <v>5</v>
      </c>
      <c r="P19" s="110">
        <v>4</v>
      </c>
      <c r="Q19" s="110">
        <v>4</v>
      </c>
      <c r="R19" s="106">
        <v>5</v>
      </c>
      <c r="S19" s="106">
        <v>4</v>
      </c>
      <c r="T19" s="106">
        <v>4</v>
      </c>
      <c r="U19" s="110">
        <v>14</v>
      </c>
      <c r="V19" s="110">
        <v>14</v>
      </c>
      <c r="W19" s="110">
        <v>14</v>
      </c>
      <c r="X19" s="106">
        <v>4</v>
      </c>
      <c r="Y19" s="110">
        <v>4</v>
      </c>
      <c r="Z19" s="110"/>
      <c r="AA19" s="113">
        <f t="shared" si="0"/>
        <v>68</v>
      </c>
      <c r="AB19" s="113">
        <v>2</v>
      </c>
    </row>
    <row r="20" spans="2:28" s="108" customFormat="1" ht="14.45" x14ac:dyDescent="0.3">
      <c r="B20" s="109">
        <v>33</v>
      </c>
      <c r="C20" s="109">
        <v>6</v>
      </c>
      <c r="D20" s="109">
        <v>7</v>
      </c>
      <c r="E20" s="109">
        <v>6</v>
      </c>
      <c r="F20" s="106">
        <v>6</v>
      </c>
      <c r="G20" s="106">
        <v>6</v>
      </c>
      <c r="H20" s="106">
        <v>6</v>
      </c>
      <c r="I20" s="110">
        <v>6</v>
      </c>
      <c r="J20" s="110">
        <v>6</v>
      </c>
      <c r="K20" s="110">
        <v>6</v>
      </c>
      <c r="L20" s="106">
        <v>7</v>
      </c>
      <c r="M20" s="106">
        <v>7</v>
      </c>
      <c r="N20" s="106">
        <v>6</v>
      </c>
      <c r="O20" s="110">
        <v>4</v>
      </c>
      <c r="P20" s="110">
        <v>3</v>
      </c>
      <c r="Q20" s="110">
        <v>3</v>
      </c>
      <c r="R20" s="106">
        <v>4</v>
      </c>
      <c r="S20" s="106">
        <v>4</v>
      </c>
      <c r="T20" s="106">
        <v>2</v>
      </c>
      <c r="U20" s="110">
        <v>13</v>
      </c>
      <c r="V20" s="110">
        <v>9</v>
      </c>
      <c r="W20" s="110">
        <v>9</v>
      </c>
      <c r="X20" s="106">
        <v>3</v>
      </c>
      <c r="Y20" s="110">
        <v>3</v>
      </c>
      <c r="Z20" s="110"/>
      <c r="AA20" s="110">
        <f t="shared" si="0"/>
        <v>48</v>
      </c>
      <c r="AB20" s="113"/>
    </row>
    <row r="21" spans="2:28" s="108" customFormat="1" ht="14.45" x14ac:dyDescent="0.3">
      <c r="B21" s="112">
        <v>34</v>
      </c>
      <c r="C21" s="109">
        <v>8</v>
      </c>
      <c r="D21" s="109">
        <v>8</v>
      </c>
      <c r="E21" s="109">
        <v>8</v>
      </c>
      <c r="F21" s="106">
        <v>8</v>
      </c>
      <c r="G21" s="106">
        <v>7</v>
      </c>
      <c r="H21" s="106">
        <v>7</v>
      </c>
      <c r="I21" s="110">
        <v>9</v>
      </c>
      <c r="J21" s="110">
        <v>7</v>
      </c>
      <c r="K21" s="110">
        <v>7</v>
      </c>
      <c r="L21" s="106">
        <v>9</v>
      </c>
      <c r="M21" s="106">
        <v>8</v>
      </c>
      <c r="N21" s="106">
        <v>7</v>
      </c>
      <c r="O21" s="110">
        <v>5</v>
      </c>
      <c r="P21" s="110">
        <v>4</v>
      </c>
      <c r="Q21" s="110">
        <v>4</v>
      </c>
      <c r="R21" s="106">
        <v>5</v>
      </c>
      <c r="S21" s="106">
        <v>4</v>
      </c>
      <c r="T21" s="106">
        <v>4</v>
      </c>
      <c r="U21" s="110">
        <v>13</v>
      </c>
      <c r="V21" s="110">
        <v>11</v>
      </c>
      <c r="W21" s="110">
        <v>11</v>
      </c>
      <c r="X21" s="106">
        <v>4</v>
      </c>
      <c r="Y21" s="110">
        <v>4</v>
      </c>
      <c r="Z21" s="110"/>
      <c r="AA21" s="113">
        <f t="shared" si="0"/>
        <v>59.333333333333336</v>
      </c>
      <c r="AB21" s="113">
        <v>3</v>
      </c>
    </row>
    <row r="22" spans="2:28" s="108" customFormat="1" ht="14.45" x14ac:dyDescent="0.3">
      <c r="B22" s="109">
        <v>35</v>
      </c>
      <c r="C22" s="109">
        <v>7</v>
      </c>
      <c r="D22" s="109">
        <v>8</v>
      </c>
      <c r="E22" s="109">
        <v>7</v>
      </c>
      <c r="F22" s="57">
        <v>7</v>
      </c>
      <c r="G22" s="57">
        <v>7</v>
      </c>
      <c r="H22" s="57">
        <v>7</v>
      </c>
      <c r="I22" s="109">
        <v>7</v>
      </c>
      <c r="J22" s="109">
        <v>7</v>
      </c>
      <c r="K22" s="109">
        <v>7</v>
      </c>
      <c r="L22" s="57">
        <v>7</v>
      </c>
      <c r="M22" s="57">
        <v>8</v>
      </c>
      <c r="N22" s="57">
        <v>7</v>
      </c>
      <c r="O22" s="109">
        <v>4</v>
      </c>
      <c r="P22" s="109">
        <v>4</v>
      </c>
      <c r="Q22" s="109">
        <v>4</v>
      </c>
      <c r="R22" s="57">
        <v>4</v>
      </c>
      <c r="S22" s="57">
        <v>4</v>
      </c>
      <c r="T22" s="57">
        <v>3</v>
      </c>
      <c r="U22" s="109">
        <v>12</v>
      </c>
      <c r="V22" s="109">
        <v>12</v>
      </c>
      <c r="W22" s="109">
        <v>11</v>
      </c>
      <c r="X22" s="57">
        <v>4</v>
      </c>
      <c r="Y22" s="109">
        <v>4</v>
      </c>
      <c r="Z22" s="109"/>
      <c r="AA22" s="110">
        <f t="shared" si="0"/>
        <v>55.999999999999993</v>
      </c>
      <c r="AB22" s="112"/>
    </row>
    <row r="23" spans="2:28" s="108" customFormat="1" ht="14.45" x14ac:dyDescent="0.3">
      <c r="B23" s="109">
        <v>36</v>
      </c>
      <c r="C23" s="109">
        <v>6</v>
      </c>
      <c r="D23" s="109">
        <v>8</v>
      </c>
      <c r="E23" s="109">
        <v>6</v>
      </c>
      <c r="F23" s="57">
        <v>6</v>
      </c>
      <c r="G23" s="57">
        <v>6</v>
      </c>
      <c r="H23" s="57">
        <v>6</v>
      </c>
      <c r="I23" s="109">
        <v>6</v>
      </c>
      <c r="J23" s="109">
        <v>6</v>
      </c>
      <c r="K23" s="109">
        <v>6</v>
      </c>
      <c r="L23" s="57">
        <v>7</v>
      </c>
      <c r="M23" s="57">
        <v>8</v>
      </c>
      <c r="N23" s="57">
        <v>6</v>
      </c>
      <c r="O23" s="109">
        <v>4</v>
      </c>
      <c r="P23" s="109">
        <v>4</v>
      </c>
      <c r="Q23" s="109">
        <v>3</v>
      </c>
      <c r="R23" s="57">
        <v>3</v>
      </c>
      <c r="S23" s="57">
        <v>3</v>
      </c>
      <c r="T23" s="57">
        <v>3</v>
      </c>
      <c r="U23" s="109">
        <v>10</v>
      </c>
      <c r="V23" s="109">
        <v>12</v>
      </c>
      <c r="W23" s="109">
        <v>12</v>
      </c>
      <c r="X23" s="57">
        <v>3</v>
      </c>
      <c r="Y23" s="109">
        <v>4</v>
      </c>
      <c r="Z23" s="109"/>
      <c r="AA23" s="110">
        <f t="shared" si="0"/>
        <v>50.666666666666671</v>
      </c>
      <c r="AB23" s="112"/>
    </row>
    <row r="24" spans="2:28" s="108" customFormat="1" ht="14.45" x14ac:dyDescent="0.3">
      <c r="B24" s="109">
        <v>37</v>
      </c>
      <c r="C24" s="109">
        <v>6</v>
      </c>
      <c r="D24" s="109">
        <v>8</v>
      </c>
      <c r="E24" s="109">
        <v>7</v>
      </c>
      <c r="F24" s="57">
        <v>6</v>
      </c>
      <c r="G24" s="57">
        <v>7</v>
      </c>
      <c r="H24" s="57">
        <v>6</v>
      </c>
      <c r="I24" s="109">
        <v>6</v>
      </c>
      <c r="J24" s="109">
        <v>6</v>
      </c>
      <c r="K24" s="109">
        <v>5</v>
      </c>
      <c r="L24" s="57">
        <v>6</v>
      </c>
      <c r="M24" s="57">
        <v>8</v>
      </c>
      <c r="N24" s="57">
        <v>6</v>
      </c>
      <c r="O24" s="109">
        <v>4</v>
      </c>
      <c r="P24" s="109">
        <v>4</v>
      </c>
      <c r="Q24" s="109">
        <v>2</v>
      </c>
      <c r="R24" s="57">
        <v>4</v>
      </c>
      <c r="S24" s="57">
        <v>3</v>
      </c>
      <c r="T24" s="57">
        <v>2</v>
      </c>
      <c r="U24" s="109">
        <v>9</v>
      </c>
      <c r="V24" s="109">
        <v>12</v>
      </c>
      <c r="W24" s="109">
        <v>11</v>
      </c>
      <c r="X24" s="57">
        <v>2</v>
      </c>
      <c r="Y24" s="109">
        <v>3</v>
      </c>
      <c r="Z24" s="109"/>
      <c r="AA24" s="110">
        <f t="shared" si="0"/>
        <v>47.666666666666664</v>
      </c>
      <c r="AB24" s="112"/>
    </row>
    <row r="25" spans="2:28" s="108" customFormat="1" ht="14.45" x14ac:dyDescent="0.3">
      <c r="B25" s="109">
        <v>38</v>
      </c>
      <c r="C25" s="109">
        <v>6</v>
      </c>
      <c r="D25" s="109">
        <v>7</v>
      </c>
      <c r="E25" s="109">
        <v>7</v>
      </c>
      <c r="F25" s="57">
        <v>6</v>
      </c>
      <c r="G25" s="57">
        <v>6</v>
      </c>
      <c r="H25" s="57">
        <v>6</v>
      </c>
      <c r="I25" s="109">
        <v>6</v>
      </c>
      <c r="J25" s="109">
        <v>7</v>
      </c>
      <c r="K25" s="109">
        <v>7</v>
      </c>
      <c r="L25" s="57">
        <v>7</v>
      </c>
      <c r="M25" s="57">
        <v>7</v>
      </c>
      <c r="N25" s="57">
        <v>7</v>
      </c>
      <c r="O25" s="109">
        <v>4</v>
      </c>
      <c r="P25" s="109">
        <v>3</v>
      </c>
      <c r="Q25" s="109">
        <v>3</v>
      </c>
      <c r="R25" s="57">
        <v>3</v>
      </c>
      <c r="S25" s="57">
        <v>3</v>
      </c>
      <c r="T25" s="57">
        <v>3</v>
      </c>
      <c r="U25" s="109">
        <v>8</v>
      </c>
      <c r="V25" s="109">
        <v>10</v>
      </c>
      <c r="W25" s="109">
        <v>10</v>
      </c>
      <c r="X25" s="57">
        <v>4</v>
      </c>
      <c r="Y25" s="109">
        <v>4</v>
      </c>
      <c r="Z25" s="109"/>
      <c r="AA25" s="110">
        <f t="shared" si="0"/>
        <v>50.000000000000007</v>
      </c>
      <c r="AB25" s="112"/>
    </row>
  </sheetData>
  <sortState ref="AD14:AD25">
    <sortCondition descending="1" ref="AD14"/>
  </sortState>
  <mergeCells count="8">
    <mergeCell ref="O2:Q2"/>
    <mergeCell ref="R2:T2"/>
    <mergeCell ref="U2:W2"/>
    <mergeCell ref="C2:E2"/>
    <mergeCell ref="B2:B3"/>
    <mergeCell ref="F2:H2"/>
    <mergeCell ref="I2:K2"/>
    <mergeCell ref="L2:N2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4"/>
  <sheetViews>
    <sheetView topLeftCell="O1" workbookViewId="0">
      <selection activeCell="AA7" sqref="AA7"/>
    </sheetView>
  </sheetViews>
  <sheetFormatPr defaultRowHeight="15" x14ac:dyDescent="0.25"/>
  <cols>
    <col min="24" max="24" width="8.85546875" style="97"/>
  </cols>
  <sheetData>
    <row r="2" spans="1:24" ht="21" x14ac:dyDescent="0.35">
      <c r="C2" s="18" t="s">
        <v>94</v>
      </c>
      <c r="Q2" s="239" t="s">
        <v>269</v>
      </c>
      <c r="R2" s="239"/>
      <c r="S2" s="239"/>
      <c r="T2" s="239"/>
      <c r="U2" s="239"/>
    </row>
    <row r="3" spans="1:24" x14ac:dyDescent="0.25">
      <c r="C3" t="s">
        <v>30</v>
      </c>
    </row>
    <row r="4" spans="1:24" ht="30.6" customHeight="1" x14ac:dyDescent="0.25">
      <c r="A4" t="s">
        <v>1</v>
      </c>
      <c r="B4" s="12" t="s">
        <v>2</v>
      </c>
      <c r="C4" s="12" t="s">
        <v>28</v>
      </c>
      <c r="D4" s="12" t="s">
        <v>95</v>
      </c>
      <c r="E4" s="12" t="s">
        <v>96</v>
      </c>
      <c r="F4" s="12" t="s">
        <v>19</v>
      </c>
      <c r="G4" s="12" t="s">
        <v>97</v>
      </c>
      <c r="H4" s="12" t="s">
        <v>18</v>
      </c>
      <c r="I4" s="12" t="s">
        <v>4</v>
      </c>
      <c r="J4" s="12" t="s">
        <v>58</v>
      </c>
      <c r="K4" s="12" t="s">
        <v>21</v>
      </c>
      <c r="L4" s="12" t="s">
        <v>22</v>
      </c>
      <c r="M4" s="12"/>
    </row>
    <row r="5" spans="1:24" x14ac:dyDescent="0.25">
      <c r="B5" s="12">
        <v>10</v>
      </c>
      <c r="C5" s="12">
        <v>20</v>
      </c>
      <c r="D5" s="12">
        <v>20</v>
      </c>
      <c r="E5" s="12">
        <v>20</v>
      </c>
      <c r="F5" s="12">
        <v>10</v>
      </c>
      <c r="G5" s="12">
        <v>10</v>
      </c>
      <c r="H5" s="12">
        <v>20</v>
      </c>
      <c r="I5" s="12">
        <v>10</v>
      </c>
      <c r="J5" s="12">
        <v>10</v>
      </c>
      <c r="K5" s="12"/>
      <c r="L5" s="12">
        <v>130</v>
      </c>
      <c r="M5" s="12"/>
      <c r="R5" s="6"/>
      <c r="S5" s="184" t="s">
        <v>1</v>
      </c>
      <c r="T5" s="6" t="s">
        <v>123</v>
      </c>
      <c r="U5" s="6"/>
      <c r="V5" s="6"/>
      <c r="W5" s="6" t="s">
        <v>22</v>
      </c>
      <c r="X5" s="98" t="s">
        <v>193</v>
      </c>
    </row>
    <row r="6" spans="1:24" x14ac:dyDescent="0.25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R6" s="6"/>
      <c r="T6" s="74" t="s">
        <v>134</v>
      </c>
      <c r="U6" s="74" t="s">
        <v>135</v>
      </c>
      <c r="V6" s="74" t="s">
        <v>136</v>
      </c>
      <c r="W6" s="6"/>
      <c r="X6" s="98"/>
    </row>
    <row r="7" spans="1:24" ht="14.45" x14ac:dyDescent="0.3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R7" s="6"/>
      <c r="S7" s="184"/>
      <c r="T7" s="6"/>
      <c r="U7" s="6"/>
      <c r="V7" s="6"/>
      <c r="W7" s="6">
        <f>(T7+U7+V7)/3</f>
        <v>0</v>
      </c>
      <c r="X7" s="98"/>
    </row>
    <row r="8" spans="1:24" s="23" customFormat="1" x14ac:dyDescent="0.25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R8" s="24" t="s">
        <v>126</v>
      </c>
      <c r="S8" s="219">
        <v>1</v>
      </c>
      <c r="T8" s="24">
        <v>29</v>
      </c>
      <c r="U8" s="24">
        <v>30</v>
      </c>
      <c r="V8" s="24">
        <v>26</v>
      </c>
      <c r="W8" s="24">
        <f t="shared" ref="W8:W24" si="0">(T8+U8+V8)/3</f>
        <v>28.333333333333332</v>
      </c>
      <c r="X8" s="99">
        <v>1</v>
      </c>
    </row>
    <row r="9" spans="1:24" s="23" customFormat="1" ht="14.45" x14ac:dyDescent="0.3"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R9" s="24"/>
      <c r="S9" s="219">
        <v>2</v>
      </c>
      <c r="T9" s="24">
        <v>27</v>
      </c>
      <c r="U9" s="24">
        <v>28</v>
      </c>
      <c r="V9" s="24">
        <v>26</v>
      </c>
      <c r="W9" s="24">
        <f t="shared" si="0"/>
        <v>27</v>
      </c>
      <c r="X9" s="99">
        <v>2</v>
      </c>
    </row>
    <row r="10" spans="1:24" s="28" customFormat="1" x14ac:dyDescent="0.25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R10" s="29" t="s">
        <v>125</v>
      </c>
      <c r="S10" s="220">
        <v>4</v>
      </c>
      <c r="T10" s="29">
        <v>28</v>
      </c>
      <c r="U10" s="29">
        <v>30</v>
      </c>
      <c r="V10" s="29">
        <v>30</v>
      </c>
      <c r="W10" s="29">
        <f t="shared" si="0"/>
        <v>29.333333333333332</v>
      </c>
      <c r="X10" s="79">
        <v>1</v>
      </c>
    </row>
    <row r="11" spans="1:24" s="28" customFormat="1" ht="14.45" x14ac:dyDescent="0.3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R11" s="29"/>
      <c r="S11" s="220">
        <v>5</v>
      </c>
      <c r="T11" s="29">
        <v>26</v>
      </c>
      <c r="U11" s="29">
        <v>27</v>
      </c>
      <c r="V11" s="29">
        <v>25</v>
      </c>
      <c r="W11" s="29">
        <f t="shared" si="0"/>
        <v>26</v>
      </c>
      <c r="X11" s="79">
        <v>3</v>
      </c>
    </row>
    <row r="12" spans="1:24" s="70" customFormat="1" ht="12.6" customHeight="1" x14ac:dyDescent="0.25"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R12" s="71" t="s">
        <v>128</v>
      </c>
      <c r="S12" s="221">
        <v>7</v>
      </c>
      <c r="T12" s="71">
        <v>28</v>
      </c>
      <c r="U12" s="71">
        <v>30</v>
      </c>
      <c r="V12" s="71">
        <v>29</v>
      </c>
      <c r="W12" s="71">
        <f t="shared" si="0"/>
        <v>29</v>
      </c>
      <c r="X12" s="218">
        <v>1</v>
      </c>
    </row>
    <row r="13" spans="1:24" s="70" customFormat="1" ht="14.45" x14ac:dyDescent="0.3"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R13" s="71"/>
      <c r="S13" s="221">
        <v>8</v>
      </c>
      <c r="T13" s="71">
        <v>30</v>
      </c>
      <c r="U13" s="71">
        <v>26</v>
      </c>
      <c r="V13" s="71">
        <v>26</v>
      </c>
      <c r="W13" s="71">
        <f t="shared" si="0"/>
        <v>27.333333333333332</v>
      </c>
      <c r="X13" s="218">
        <v>2</v>
      </c>
    </row>
    <row r="14" spans="1:24" s="70" customFormat="1" ht="14.45" x14ac:dyDescent="0.3"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R14" s="71"/>
      <c r="S14" s="221">
        <v>9</v>
      </c>
      <c r="T14" s="71">
        <v>26</v>
      </c>
      <c r="U14" s="71">
        <v>27</v>
      </c>
      <c r="V14" s="71">
        <v>28</v>
      </c>
      <c r="W14" s="71">
        <f t="shared" si="0"/>
        <v>27</v>
      </c>
      <c r="X14" s="218">
        <v>3</v>
      </c>
    </row>
    <row r="15" spans="1:24" ht="14.45" x14ac:dyDescent="0.3">
      <c r="W15" s="66">
        <f t="shared" si="0"/>
        <v>0</v>
      </c>
    </row>
    <row r="16" spans="1:24" ht="14.45" x14ac:dyDescent="0.3">
      <c r="W16" s="6">
        <f t="shared" si="0"/>
        <v>0</v>
      </c>
    </row>
    <row r="17" spans="23:23" ht="14.45" x14ac:dyDescent="0.3">
      <c r="W17" s="6">
        <f t="shared" si="0"/>
        <v>0</v>
      </c>
    </row>
    <row r="18" spans="23:23" ht="14.45" x14ac:dyDescent="0.3">
      <c r="W18" s="6">
        <f t="shared" si="0"/>
        <v>0</v>
      </c>
    </row>
    <row r="19" spans="23:23" ht="14.45" x14ac:dyDescent="0.3">
      <c r="W19" s="6">
        <f t="shared" si="0"/>
        <v>0</v>
      </c>
    </row>
    <row r="20" spans="23:23" ht="14.45" x14ac:dyDescent="0.3">
      <c r="W20" s="6">
        <f t="shared" si="0"/>
        <v>0</v>
      </c>
    </row>
    <row r="21" spans="23:23" ht="14.45" x14ac:dyDescent="0.3">
      <c r="W21" s="6">
        <f t="shared" si="0"/>
        <v>0</v>
      </c>
    </row>
    <row r="22" spans="23:23" ht="14.45" x14ac:dyDescent="0.3">
      <c r="W22" s="6">
        <f t="shared" si="0"/>
        <v>0</v>
      </c>
    </row>
    <row r="23" spans="23:23" ht="14.45" x14ac:dyDescent="0.3">
      <c r="W23" s="6">
        <f t="shared" si="0"/>
        <v>0</v>
      </c>
    </row>
    <row r="24" spans="23:23" ht="14.45" x14ac:dyDescent="0.3">
      <c r="W24" s="6">
        <f t="shared" si="0"/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3"/>
  <sheetViews>
    <sheetView workbookViewId="0">
      <selection activeCell="L23" sqref="L23"/>
    </sheetView>
  </sheetViews>
  <sheetFormatPr defaultRowHeight="15" x14ac:dyDescent="0.25"/>
  <cols>
    <col min="13" max="13" width="8.85546875" style="97"/>
  </cols>
  <sheetData>
    <row r="2" spans="1:15" s="228" customFormat="1" ht="23.25" x14ac:dyDescent="0.35">
      <c r="B2" s="228" t="s">
        <v>196</v>
      </c>
    </row>
    <row r="4" spans="1:15" x14ac:dyDescent="0.25">
      <c r="B4" s="445" t="s">
        <v>1</v>
      </c>
      <c r="C4" s="414" t="s">
        <v>2</v>
      </c>
      <c r="D4" s="414"/>
      <c r="E4" s="414"/>
      <c r="F4" s="414" t="s">
        <v>194</v>
      </c>
      <c r="G4" s="414"/>
      <c r="H4" s="414"/>
      <c r="I4" s="414" t="s">
        <v>195</v>
      </c>
      <c r="J4" s="414"/>
      <c r="K4" s="414"/>
      <c r="L4" s="6" t="s">
        <v>22</v>
      </c>
      <c r="M4" s="98" t="s">
        <v>200</v>
      </c>
    </row>
    <row r="5" spans="1:15" s="97" customFormat="1" ht="33" customHeight="1" x14ac:dyDescent="0.25">
      <c r="B5" s="446"/>
      <c r="C5" s="105" t="s">
        <v>197</v>
      </c>
      <c r="D5" s="105" t="s">
        <v>198</v>
      </c>
      <c r="E5" s="105" t="s">
        <v>199</v>
      </c>
      <c r="F5" s="105" t="s">
        <v>134</v>
      </c>
      <c r="G5" s="105" t="s">
        <v>135</v>
      </c>
      <c r="H5" s="105" t="s">
        <v>136</v>
      </c>
      <c r="I5" s="105" t="s">
        <v>134</v>
      </c>
      <c r="J5" s="105" t="s">
        <v>135</v>
      </c>
      <c r="K5" s="105" t="s">
        <v>136</v>
      </c>
      <c r="L5" s="98"/>
      <c r="M5" s="98"/>
    </row>
    <row r="6" spans="1:15" s="26" customFormat="1" x14ac:dyDescent="0.25">
      <c r="A6" s="41" t="s">
        <v>181</v>
      </c>
      <c r="B6" s="82">
        <v>25</v>
      </c>
      <c r="C6" s="41">
        <v>10</v>
      </c>
      <c r="D6" s="41">
        <v>10</v>
      </c>
      <c r="E6" s="41">
        <v>10</v>
      </c>
      <c r="F6" s="41">
        <v>10</v>
      </c>
      <c r="G6" s="41">
        <v>7</v>
      </c>
      <c r="H6" s="41">
        <v>9</v>
      </c>
      <c r="I6" s="41">
        <v>9</v>
      </c>
      <c r="J6" s="41">
        <v>10</v>
      </c>
      <c r="K6" s="41">
        <v>10</v>
      </c>
      <c r="L6" s="82">
        <f>(C6+D6+E6)/3+(F6+G6+H6)/3+(I6+J6+K6)/3</f>
        <v>28.333333333333329</v>
      </c>
      <c r="M6" s="82">
        <v>1</v>
      </c>
      <c r="O6" s="222"/>
    </row>
    <row r="7" spans="1:15" s="26" customFormat="1" ht="14.45" x14ac:dyDescent="0.3">
      <c r="A7" s="39"/>
      <c r="B7" s="82">
        <v>26</v>
      </c>
      <c r="C7" s="41">
        <v>8</v>
      </c>
      <c r="D7" s="41">
        <v>7</v>
      </c>
      <c r="E7" s="41">
        <v>8</v>
      </c>
      <c r="F7" s="41">
        <v>7</v>
      </c>
      <c r="G7" s="41">
        <v>5</v>
      </c>
      <c r="H7" s="41">
        <v>7</v>
      </c>
      <c r="I7" s="41">
        <v>8</v>
      </c>
      <c r="J7" s="41">
        <v>7</v>
      </c>
      <c r="K7" s="41">
        <v>8</v>
      </c>
      <c r="L7" s="82">
        <f t="shared" ref="L7:L13" si="0">(C7+D7+E7)/3+(F7+G7+H7)/3+(I7+J7+K7)/3</f>
        <v>21.666666666666668</v>
      </c>
      <c r="M7" s="82">
        <v>3</v>
      </c>
      <c r="O7" s="222"/>
    </row>
    <row r="8" spans="1:15" s="26" customFormat="1" ht="14.45" x14ac:dyDescent="0.3">
      <c r="A8" s="39"/>
      <c r="B8" s="41">
        <v>27</v>
      </c>
      <c r="C8" s="41">
        <v>6</v>
      </c>
      <c r="D8" s="41">
        <v>8</v>
      </c>
      <c r="E8" s="41">
        <v>7</v>
      </c>
      <c r="F8" s="41">
        <v>8</v>
      </c>
      <c r="G8" s="41">
        <v>6</v>
      </c>
      <c r="H8" s="41">
        <v>8</v>
      </c>
      <c r="I8" s="41">
        <v>6</v>
      </c>
      <c r="J8" s="41">
        <v>8</v>
      </c>
      <c r="K8" s="41">
        <v>6</v>
      </c>
      <c r="L8" s="41">
        <f t="shared" si="0"/>
        <v>21</v>
      </c>
      <c r="M8" s="82"/>
      <c r="O8" s="222"/>
    </row>
    <row r="9" spans="1:15" s="26" customFormat="1" ht="14.45" x14ac:dyDescent="0.3">
      <c r="A9" s="39"/>
      <c r="B9" s="41">
        <v>28</v>
      </c>
      <c r="C9" s="41">
        <v>7</v>
      </c>
      <c r="D9" s="41">
        <v>6</v>
      </c>
      <c r="E9" s="41">
        <v>6</v>
      </c>
      <c r="F9" s="41">
        <v>6</v>
      </c>
      <c r="G9" s="41">
        <v>7</v>
      </c>
      <c r="H9" s="41">
        <v>6</v>
      </c>
      <c r="I9" s="41">
        <v>8</v>
      </c>
      <c r="J9" s="41">
        <v>5</v>
      </c>
      <c r="K9" s="41">
        <v>7</v>
      </c>
      <c r="L9" s="41">
        <f t="shared" si="0"/>
        <v>19.333333333333332</v>
      </c>
      <c r="M9" s="82"/>
    </row>
    <row r="10" spans="1:15" s="26" customFormat="1" ht="16.149999999999999" customHeight="1" x14ac:dyDescent="0.3">
      <c r="A10" s="39"/>
      <c r="B10" s="82">
        <v>29</v>
      </c>
      <c r="C10" s="41">
        <v>9</v>
      </c>
      <c r="D10" s="41">
        <v>9</v>
      </c>
      <c r="E10" s="41">
        <v>9</v>
      </c>
      <c r="F10" s="41">
        <v>7</v>
      </c>
      <c r="G10" s="41">
        <v>7</v>
      </c>
      <c r="H10" s="41">
        <v>7</v>
      </c>
      <c r="I10" s="41">
        <v>9</v>
      </c>
      <c r="J10" s="41">
        <v>9</v>
      </c>
      <c r="K10" s="41">
        <v>9</v>
      </c>
      <c r="L10" s="82">
        <f t="shared" si="0"/>
        <v>25</v>
      </c>
      <c r="M10" s="82">
        <v>2</v>
      </c>
    </row>
    <row r="11" spans="1:15" s="26" customFormat="1" x14ac:dyDescent="0.25">
      <c r="A11" s="94" t="s">
        <v>172</v>
      </c>
      <c r="B11" s="100">
        <v>20</v>
      </c>
      <c r="C11" s="94">
        <v>9</v>
      </c>
      <c r="D11" s="94">
        <v>9</v>
      </c>
      <c r="E11" s="94">
        <v>10</v>
      </c>
      <c r="F11" s="94">
        <v>7</v>
      </c>
      <c r="G11" s="94">
        <v>9</v>
      </c>
      <c r="H11" s="94">
        <v>9</v>
      </c>
      <c r="I11" s="94">
        <v>9</v>
      </c>
      <c r="J11" s="94">
        <v>8</v>
      </c>
      <c r="K11" s="94">
        <v>9</v>
      </c>
      <c r="L11" s="100">
        <f t="shared" si="0"/>
        <v>26.333333333333336</v>
      </c>
      <c r="M11" s="100">
        <v>2</v>
      </c>
    </row>
    <row r="12" spans="1:15" s="26" customFormat="1" ht="14.45" x14ac:dyDescent="0.3">
      <c r="A12" s="93"/>
      <c r="B12" s="100">
        <v>21</v>
      </c>
      <c r="C12" s="94">
        <v>10</v>
      </c>
      <c r="D12" s="94">
        <v>10</v>
      </c>
      <c r="E12" s="94">
        <v>9</v>
      </c>
      <c r="F12" s="94">
        <v>8</v>
      </c>
      <c r="G12" s="94">
        <v>8</v>
      </c>
      <c r="H12" s="94">
        <v>8</v>
      </c>
      <c r="I12" s="94">
        <v>9</v>
      </c>
      <c r="J12" s="94">
        <v>10</v>
      </c>
      <c r="K12" s="94">
        <v>9</v>
      </c>
      <c r="L12" s="100">
        <f t="shared" si="0"/>
        <v>27</v>
      </c>
      <c r="M12" s="100">
        <v>1</v>
      </c>
    </row>
    <row r="13" spans="1:15" s="26" customFormat="1" ht="14.45" x14ac:dyDescent="0.3">
      <c r="A13" s="93"/>
      <c r="B13" s="100">
        <v>22</v>
      </c>
      <c r="C13" s="94">
        <v>7</v>
      </c>
      <c r="D13" s="94">
        <v>7</v>
      </c>
      <c r="E13" s="94">
        <v>7</v>
      </c>
      <c r="F13" s="94">
        <v>7</v>
      </c>
      <c r="G13" s="94">
        <v>5</v>
      </c>
      <c r="H13" s="94">
        <v>6</v>
      </c>
      <c r="I13" s="94">
        <v>7</v>
      </c>
      <c r="J13" s="94">
        <v>4</v>
      </c>
      <c r="K13" s="94">
        <v>6</v>
      </c>
      <c r="L13" s="100">
        <f t="shared" si="0"/>
        <v>18.666666666666668</v>
      </c>
      <c r="M13" s="100">
        <v>3</v>
      </c>
    </row>
  </sheetData>
  <sortState ref="O6:O10">
    <sortCondition descending="1" ref="O6"/>
  </sortState>
  <mergeCells count="4">
    <mergeCell ref="C4:E4"/>
    <mergeCell ref="F4:H4"/>
    <mergeCell ref="I4:K4"/>
    <mergeCell ref="B4:B5"/>
  </mergeCells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0"/>
  <sheetViews>
    <sheetView workbookViewId="0">
      <selection activeCell="T4" sqref="T4"/>
    </sheetView>
  </sheetViews>
  <sheetFormatPr defaultRowHeight="15" x14ac:dyDescent="0.25"/>
  <cols>
    <col min="2" max="2" width="8.85546875" style="7"/>
    <col min="3" max="3" width="9.7109375" style="7" customWidth="1"/>
    <col min="4" max="17" width="8.85546875" style="7"/>
    <col min="18" max="18" width="11.5703125" style="7" bestFit="1" customWidth="1"/>
    <col min="19" max="19" width="8.85546875" style="124"/>
  </cols>
  <sheetData>
    <row r="2" spans="1:23" ht="18" x14ac:dyDescent="0.25">
      <c r="F2" s="119" t="s">
        <v>100</v>
      </c>
    </row>
    <row r="3" spans="1:23" x14ac:dyDescent="0.25">
      <c r="B3" s="7" t="s">
        <v>30</v>
      </c>
    </row>
    <row r="4" spans="1:23" ht="60" x14ac:dyDescent="0.25">
      <c r="B4" s="187" t="s">
        <v>1</v>
      </c>
      <c r="C4" s="418" t="s">
        <v>2</v>
      </c>
      <c r="D4" s="419"/>
      <c r="E4" s="425"/>
      <c r="F4" s="187" t="s">
        <v>4</v>
      </c>
      <c r="G4" s="187" t="s">
        <v>58</v>
      </c>
      <c r="H4" s="417" t="s">
        <v>101</v>
      </c>
      <c r="I4" s="417"/>
      <c r="J4" s="417"/>
      <c r="K4" s="417" t="s">
        <v>102</v>
      </c>
      <c r="L4" s="417"/>
      <c r="M4" s="417"/>
      <c r="N4" s="187" t="s">
        <v>93</v>
      </c>
      <c r="O4" s="187" t="s">
        <v>104</v>
      </c>
      <c r="P4" s="187" t="s">
        <v>85</v>
      </c>
      <c r="Q4" s="187" t="s">
        <v>86</v>
      </c>
      <c r="R4" s="187" t="s">
        <v>22</v>
      </c>
      <c r="S4" s="86" t="s">
        <v>191</v>
      </c>
    </row>
    <row r="5" spans="1:23" ht="36" customHeight="1" x14ac:dyDescent="0.25">
      <c r="B5" s="187"/>
      <c r="C5" s="185" t="s">
        <v>183</v>
      </c>
      <c r="D5" s="185" t="s">
        <v>184</v>
      </c>
      <c r="E5" s="185" t="s">
        <v>185</v>
      </c>
      <c r="F5" s="187"/>
      <c r="G5" s="187"/>
      <c r="H5" s="187" t="s">
        <v>91</v>
      </c>
      <c r="I5" s="187" t="s">
        <v>92</v>
      </c>
      <c r="J5" s="187" t="s">
        <v>64</v>
      </c>
      <c r="K5" s="187" t="s">
        <v>66</v>
      </c>
      <c r="L5" s="187" t="s">
        <v>103</v>
      </c>
      <c r="M5" s="187" t="s">
        <v>76</v>
      </c>
      <c r="N5" s="187"/>
      <c r="O5" s="187"/>
      <c r="P5" s="187"/>
      <c r="Q5" s="187"/>
      <c r="R5" s="187"/>
      <c r="S5" s="86"/>
    </row>
    <row r="6" spans="1:23" s="39" customFormat="1" x14ac:dyDescent="0.25">
      <c r="A6" s="39" t="s">
        <v>126</v>
      </c>
      <c r="B6" s="40">
        <v>2</v>
      </c>
      <c r="C6" s="40">
        <v>6</v>
      </c>
      <c r="D6" s="40">
        <v>6</v>
      </c>
      <c r="E6" s="40">
        <v>5</v>
      </c>
      <c r="F6" s="40">
        <v>6</v>
      </c>
      <c r="G6" s="40">
        <v>6</v>
      </c>
      <c r="H6" s="40">
        <v>2</v>
      </c>
      <c r="I6" s="40">
        <v>2</v>
      </c>
      <c r="J6" s="40">
        <v>2</v>
      </c>
      <c r="K6" s="40">
        <v>3</v>
      </c>
      <c r="L6" s="40">
        <v>2</v>
      </c>
      <c r="M6" s="40">
        <v>2</v>
      </c>
      <c r="N6" s="40">
        <v>3</v>
      </c>
      <c r="O6" s="40">
        <v>6</v>
      </c>
      <c r="P6" s="40">
        <v>7</v>
      </c>
      <c r="Q6" s="40">
        <v>2</v>
      </c>
      <c r="R6" s="40">
        <f>(C6+D6+E6)/3+F6+G6+H6+I6+J6+K6+L6+M6+N6+O6+P6+Q6</f>
        <v>48.666666666666671</v>
      </c>
      <c r="S6" s="80"/>
      <c r="V6" s="190"/>
      <c r="W6" s="190"/>
    </row>
    <row r="7" spans="1:23" s="39" customFormat="1" ht="14.45" x14ac:dyDescent="0.3">
      <c r="B7" s="40">
        <v>3</v>
      </c>
      <c r="C7" s="40">
        <v>6</v>
      </c>
      <c r="D7" s="40">
        <v>5</v>
      </c>
      <c r="E7" s="40">
        <v>5</v>
      </c>
      <c r="F7" s="40">
        <v>6</v>
      </c>
      <c r="G7" s="40">
        <v>6</v>
      </c>
      <c r="H7" s="40">
        <v>2</v>
      </c>
      <c r="I7" s="40">
        <v>2</v>
      </c>
      <c r="J7" s="40">
        <v>2</v>
      </c>
      <c r="K7" s="40">
        <v>3</v>
      </c>
      <c r="L7" s="40">
        <v>3</v>
      </c>
      <c r="M7" s="40">
        <v>2</v>
      </c>
      <c r="N7" s="40">
        <v>3</v>
      </c>
      <c r="O7" s="40">
        <v>6</v>
      </c>
      <c r="P7" s="40">
        <v>7</v>
      </c>
      <c r="Q7" s="40">
        <v>2</v>
      </c>
      <c r="R7" s="40">
        <f t="shared" ref="R7:R37" si="0">(C7+D7+E7)/3+F7+G7+H7+I7+J7+K7+L7+M7+N7+O7+P7+Q7</f>
        <v>49.333333333333329</v>
      </c>
      <c r="S7" s="80"/>
      <c r="V7" s="190"/>
      <c r="W7" s="190"/>
    </row>
    <row r="8" spans="1:23" s="197" customFormat="1" ht="14.45" x14ac:dyDescent="0.3">
      <c r="B8" s="199">
        <v>4</v>
      </c>
      <c r="C8" s="198">
        <v>8</v>
      </c>
      <c r="D8" s="198">
        <v>8</v>
      </c>
      <c r="E8" s="198">
        <v>7</v>
      </c>
      <c r="F8" s="198">
        <v>8</v>
      </c>
      <c r="G8" s="198">
        <v>8</v>
      </c>
      <c r="H8" s="198">
        <v>4</v>
      </c>
      <c r="I8" s="198">
        <v>3</v>
      </c>
      <c r="J8" s="198">
        <v>4</v>
      </c>
      <c r="K8" s="198">
        <v>4</v>
      </c>
      <c r="L8" s="198">
        <v>3</v>
      </c>
      <c r="M8" s="198">
        <v>3</v>
      </c>
      <c r="N8" s="198">
        <v>6</v>
      </c>
      <c r="O8" s="198">
        <v>8</v>
      </c>
      <c r="P8" s="198">
        <v>8</v>
      </c>
      <c r="Q8" s="198">
        <v>5</v>
      </c>
      <c r="R8" s="198">
        <f t="shared" si="0"/>
        <v>71.666666666666671</v>
      </c>
      <c r="S8" s="199">
        <v>2</v>
      </c>
      <c r="V8" s="200"/>
      <c r="W8" s="200"/>
    </row>
    <row r="9" spans="1:23" s="197" customFormat="1" ht="14.45" x14ac:dyDescent="0.3">
      <c r="B9" s="199">
        <v>5</v>
      </c>
      <c r="C9" s="198">
        <v>9</v>
      </c>
      <c r="D9" s="198">
        <v>9</v>
      </c>
      <c r="E9" s="198">
        <v>7</v>
      </c>
      <c r="F9" s="198">
        <v>8</v>
      </c>
      <c r="G9" s="198">
        <v>8</v>
      </c>
      <c r="H9" s="198">
        <v>4</v>
      </c>
      <c r="I9" s="198">
        <v>5</v>
      </c>
      <c r="J9" s="198">
        <v>4</v>
      </c>
      <c r="K9" s="198">
        <v>4</v>
      </c>
      <c r="L9" s="198">
        <v>3</v>
      </c>
      <c r="M9" s="198">
        <v>2</v>
      </c>
      <c r="N9" s="198">
        <v>6</v>
      </c>
      <c r="O9" s="198">
        <v>9</v>
      </c>
      <c r="P9" s="198">
        <v>8</v>
      </c>
      <c r="Q9" s="198">
        <v>6</v>
      </c>
      <c r="R9" s="198">
        <f t="shared" si="0"/>
        <v>75.333333333333343</v>
      </c>
      <c r="S9" s="199">
        <v>1</v>
      </c>
      <c r="V9" s="200"/>
    </row>
    <row r="10" spans="1:23" s="201" customFormat="1" ht="14.45" x14ac:dyDescent="0.3">
      <c r="B10" s="202">
        <v>6</v>
      </c>
      <c r="C10" s="202">
        <v>7</v>
      </c>
      <c r="D10" s="202">
        <v>5</v>
      </c>
      <c r="E10" s="202">
        <v>5</v>
      </c>
      <c r="F10" s="202">
        <v>6</v>
      </c>
      <c r="G10" s="202">
        <v>6</v>
      </c>
      <c r="H10" s="202">
        <v>2</v>
      </c>
      <c r="I10" s="202">
        <v>2</v>
      </c>
      <c r="J10" s="202">
        <v>2</v>
      </c>
      <c r="K10" s="202">
        <v>3</v>
      </c>
      <c r="L10" s="202">
        <v>3</v>
      </c>
      <c r="M10" s="202">
        <v>2</v>
      </c>
      <c r="N10" s="202">
        <v>5</v>
      </c>
      <c r="O10" s="202">
        <v>6</v>
      </c>
      <c r="P10" s="202">
        <v>7</v>
      </c>
      <c r="Q10" s="202">
        <v>4</v>
      </c>
      <c r="R10" s="202">
        <f t="shared" si="0"/>
        <v>53.666666666666671</v>
      </c>
      <c r="S10" s="202"/>
    </row>
    <row r="11" spans="1:23" s="197" customFormat="1" x14ac:dyDescent="0.25">
      <c r="A11" s="197" t="s">
        <v>121</v>
      </c>
      <c r="B11" s="198">
        <v>7</v>
      </c>
      <c r="C11" s="198">
        <v>6</v>
      </c>
      <c r="D11" s="198">
        <v>6</v>
      </c>
      <c r="E11" s="198">
        <v>6</v>
      </c>
      <c r="F11" s="198">
        <v>6</v>
      </c>
      <c r="G11" s="198">
        <v>6</v>
      </c>
      <c r="H11" s="198">
        <v>2</v>
      </c>
      <c r="I11" s="198">
        <v>2</v>
      </c>
      <c r="J11" s="198">
        <v>2</v>
      </c>
      <c r="K11" s="198">
        <v>3</v>
      </c>
      <c r="L11" s="198">
        <v>3</v>
      </c>
      <c r="M11" s="198">
        <v>2</v>
      </c>
      <c r="N11" s="198">
        <v>5</v>
      </c>
      <c r="O11" s="198">
        <v>6</v>
      </c>
      <c r="P11" s="198">
        <v>7</v>
      </c>
      <c r="Q11" s="198">
        <v>5</v>
      </c>
      <c r="R11" s="198">
        <f t="shared" si="0"/>
        <v>55</v>
      </c>
      <c r="S11" s="199"/>
      <c r="V11" s="200"/>
    </row>
    <row r="12" spans="1:23" s="197" customFormat="1" ht="14.45" x14ac:dyDescent="0.3">
      <c r="B12" s="198">
        <v>8</v>
      </c>
      <c r="C12" s="198">
        <v>6</v>
      </c>
      <c r="D12" s="198">
        <v>5</v>
      </c>
      <c r="E12" s="198">
        <v>6</v>
      </c>
      <c r="F12" s="198">
        <v>6</v>
      </c>
      <c r="G12" s="198">
        <v>7</v>
      </c>
      <c r="H12" s="198">
        <v>2</v>
      </c>
      <c r="I12" s="198">
        <v>2</v>
      </c>
      <c r="J12" s="198">
        <v>2</v>
      </c>
      <c r="K12" s="198">
        <v>2</v>
      </c>
      <c r="L12" s="198">
        <v>2</v>
      </c>
      <c r="M12" s="198">
        <v>2</v>
      </c>
      <c r="N12" s="198">
        <v>4</v>
      </c>
      <c r="O12" s="198">
        <v>6</v>
      </c>
      <c r="P12" s="198">
        <v>7</v>
      </c>
      <c r="Q12" s="198">
        <v>4</v>
      </c>
      <c r="R12" s="198">
        <f t="shared" si="0"/>
        <v>51.666666666666671</v>
      </c>
      <c r="S12" s="199"/>
      <c r="V12" s="200"/>
    </row>
    <row r="13" spans="1:23" s="197" customFormat="1" ht="14.45" x14ac:dyDescent="0.3">
      <c r="B13" s="198">
        <v>9</v>
      </c>
      <c r="C13" s="198">
        <v>7</v>
      </c>
      <c r="D13" s="198">
        <v>5</v>
      </c>
      <c r="E13" s="198">
        <v>6</v>
      </c>
      <c r="F13" s="198">
        <v>6</v>
      </c>
      <c r="G13" s="198">
        <v>7</v>
      </c>
      <c r="H13" s="198">
        <v>3</v>
      </c>
      <c r="I13" s="198">
        <v>3</v>
      </c>
      <c r="J13" s="198">
        <v>3</v>
      </c>
      <c r="K13" s="198">
        <v>3</v>
      </c>
      <c r="L13" s="198">
        <v>2</v>
      </c>
      <c r="M13" s="198">
        <v>2</v>
      </c>
      <c r="N13" s="198">
        <v>4</v>
      </c>
      <c r="O13" s="198">
        <v>7</v>
      </c>
      <c r="P13" s="198">
        <v>7</v>
      </c>
      <c r="Q13" s="198">
        <v>4</v>
      </c>
      <c r="R13" s="198">
        <f t="shared" si="0"/>
        <v>57</v>
      </c>
      <c r="S13" s="199"/>
      <c r="V13" s="200"/>
    </row>
    <row r="14" spans="1:23" s="197" customFormat="1" ht="14.45" x14ac:dyDescent="0.3">
      <c r="B14" s="198">
        <v>10</v>
      </c>
      <c r="C14" s="198">
        <v>6</v>
      </c>
      <c r="D14" s="198">
        <v>5</v>
      </c>
      <c r="E14" s="198">
        <v>6</v>
      </c>
      <c r="F14" s="198">
        <v>6</v>
      </c>
      <c r="G14" s="198">
        <v>7</v>
      </c>
      <c r="H14" s="198">
        <v>2</v>
      </c>
      <c r="I14" s="198">
        <v>2</v>
      </c>
      <c r="J14" s="198">
        <v>2</v>
      </c>
      <c r="K14" s="198">
        <v>2</v>
      </c>
      <c r="L14" s="198">
        <v>3</v>
      </c>
      <c r="M14" s="198">
        <v>3</v>
      </c>
      <c r="N14" s="198">
        <v>2</v>
      </c>
      <c r="O14" s="198">
        <v>6</v>
      </c>
      <c r="P14" s="198">
        <v>6</v>
      </c>
      <c r="Q14" s="198">
        <v>4</v>
      </c>
      <c r="R14" s="198">
        <f t="shared" si="0"/>
        <v>50.666666666666671</v>
      </c>
      <c r="S14" s="199"/>
    </row>
    <row r="15" spans="1:23" s="197" customFormat="1" ht="14.45" x14ac:dyDescent="0.3">
      <c r="B15" s="198">
        <v>11</v>
      </c>
      <c r="C15" s="198">
        <v>6</v>
      </c>
      <c r="D15" s="198">
        <v>6</v>
      </c>
      <c r="E15" s="198">
        <v>6</v>
      </c>
      <c r="F15" s="198">
        <v>6</v>
      </c>
      <c r="G15" s="198">
        <v>6</v>
      </c>
      <c r="H15" s="198">
        <v>3</v>
      </c>
      <c r="I15" s="198">
        <v>2</v>
      </c>
      <c r="J15" s="198">
        <v>2</v>
      </c>
      <c r="K15" s="198">
        <v>3</v>
      </c>
      <c r="L15" s="198">
        <v>3</v>
      </c>
      <c r="M15" s="198">
        <v>4</v>
      </c>
      <c r="N15" s="198">
        <v>3</v>
      </c>
      <c r="O15" s="198">
        <v>6</v>
      </c>
      <c r="P15" s="198">
        <v>7</v>
      </c>
      <c r="Q15" s="198">
        <v>4</v>
      </c>
      <c r="R15" s="198">
        <f t="shared" si="0"/>
        <v>55</v>
      </c>
      <c r="S15" s="199"/>
    </row>
    <row r="16" spans="1:23" s="197" customFormat="1" ht="14.45" x14ac:dyDescent="0.3">
      <c r="B16" s="198">
        <v>13</v>
      </c>
      <c r="C16" s="198">
        <v>7</v>
      </c>
      <c r="D16" s="198">
        <v>6</v>
      </c>
      <c r="E16" s="198">
        <v>6</v>
      </c>
      <c r="F16" s="198">
        <v>6</v>
      </c>
      <c r="G16" s="198">
        <v>7</v>
      </c>
      <c r="H16" s="198">
        <v>3</v>
      </c>
      <c r="I16" s="198">
        <v>2</v>
      </c>
      <c r="J16" s="198">
        <v>2</v>
      </c>
      <c r="K16" s="198">
        <v>3</v>
      </c>
      <c r="L16" s="198">
        <v>3</v>
      </c>
      <c r="M16" s="198">
        <v>2</v>
      </c>
      <c r="N16" s="198">
        <v>4</v>
      </c>
      <c r="O16" s="198">
        <v>6</v>
      </c>
      <c r="P16" s="198">
        <v>7</v>
      </c>
      <c r="Q16" s="198">
        <v>4</v>
      </c>
      <c r="R16" s="198">
        <f t="shared" si="0"/>
        <v>55.333333333333329</v>
      </c>
      <c r="S16" s="199"/>
    </row>
    <row r="17" spans="1:21" s="197" customFormat="1" ht="14.45" x14ac:dyDescent="0.3">
      <c r="B17" s="198">
        <v>14</v>
      </c>
      <c r="C17" s="198">
        <v>6</v>
      </c>
      <c r="D17" s="198">
        <v>6</v>
      </c>
      <c r="E17" s="198">
        <v>7</v>
      </c>
      <c r="F17" s="198">
        <v>6</v>
      </c>
      <c r="G17" s="198">
        <v>6</v>
      </c>
      <c r="H17" s="198">
        <v>2</v>
      </c>
      <c r="I17" s="198">
        <v>2</v>
      </c>
      <c r="J17" s="198">
        <v>3</v>
      </c>
      <c r="K17" s="198">
        <v>3</v>
      </c>
      <c r="L17" s="198">
        <v>3</v>
      </c>
      <c r="M17" s="198">
        <v>2</v>
      </c>
      <c r="N17" s="198">
        <v>4</v>
      </c>
      <c r="O17" s="198">
        <v>7</v>
      </c>
      <c r="P17" s="198">
        <v>7</v>
      </c>
      <c r="Q17" s="198">
        <v>3</v>
      </c>
      <c r="R17" s="198">
        <f t="shared" si="0"/>
        <v>54.333333333333329</v>
      </c>
      <c r="S17" s="199"/>
    </row>
    <row r="18" spans="1:21" x14ac:dyDescent="0.25">
      <c r="A18" t="s">
        <v>181</v>
      </c>
      <c r="B18" s="187">
        <v>16</v>
      </c>
      <c r="C18" s="187">
        <v>7</v>
      </c>
      <c r="D18" s="187">
        <v>6</v>
      </c>
      <c r="E18" s="187">
        <v>7</v>
      </c>
      <c r="F18" s="187">
        <v>6</v>
      </c>
      <c r="G18" s="187">
        <v>8</v>
      </c>
      <c r="H18" s="187">
        <v>3</v>
      </c>
      <c r="I18" s="187">
        <v>3</v>
      </c>
      <c r="J18" s="187">
        <v>3</v>
      </c>
      <c r="K18" s="187">
        <v>3</v>
      </c>
      <c r="L18" s="187">
        <v>2</v>
      </c>
      <c r="M18" s="189">
        <v>4</v>
      </c>
      <c r="N18" s="187">
        <v>4</v>
      </c>
      <c r="O18" s="187">
        <v>8</v>
      </c>
      <c r="P18" s="187">
        <v>6</v>
      </c>
      <c r="Q18" s="187">
        <v>4</v>
      </c>
      <c r="R18" s="187">
        <f t="shared" si="0"/>
        <v>60.666666666666671</v>
      </c>
      <c r="S18" s="86"/>
      <c r="U18" s="191"/>
    </row>
    <row r="19" spans="1:21" ht="14.45" x14ac:dyDescent="0.3">
      <c r="B19" s="187">
        <v>17</v>
      </c>
      <c r="C19" s="187">
        <v>6</v>
      </c>
      <c r="D19" s="187">
        <v>5</v>
      </c>
      <c r="E19" s="187">
        <v>7</v>
      </c>
      <c r="F19" s="187">
        <v>7</v>
      </c>
      <c r="G19" s="187">
        <v>6</v>
      </c>
      <c r="H19" s="187">
        <v>2</v>
      </c>
      <c r="I19" s="187">
        <v>2</v>
      </c>
      <c r="J19" s="187">
        <v>2</v>
      </c>
      <c r="K19" s="187">
        <v>3</v>
      </c>
      <c r="L19" s="187">
        <v>3</v>
      </c>
      <c r="M19" s="187">
        <v>2</v>
      </c>
      <c r="N19" s="187">
        <v>5</v>
      </c>
      <c r="O19" s="187">
        <v>6</v>
      </c>
      <c r="P19" s="187">
        <v>6</v>
      </c>
      <c r="Q19" s="187">
        <v>5</v>
      </c>
      <c r="R19" s="187">
        <f t="shared" si="0"/>
        <v>55</v>
      </c>
      <c r="S19" s="86"/>
      <c r="U19" s="191"/>
    </row>
    <row r="20" spans="1:21" ht="14.45" x14ac:dyDescent="0.3">
      <c r="B20" s="187">
        <v>18</v>
      </c>
      <c r="C20" s="187">
        <v>7</v>
      </c>
      <c r="D20" s="187">
        <v>6</v>
      </c>
      <c r="E20" s="187">
        <v>7</v>
      </c>
      <c r="F20" s="187">
        <v>6</v>
      </c>
      <c r="G20" s="187">
        <v>6</v>
      </c>
      <c r="H20" s="187">
        <v>3</v>
      </c>
      <c r="I20" s="187">
        <v>3</v>
      </c>
      <c r="J20" s="187">
        <v>2</v>
      </c>
      <c r="K20" s="187">
        <v>4</v>
      </c>
      <c r="L20" s="187">
        <v>3</v>
      </c>
      <c r="M20" s="187">
        <v>2</v>
      </c>
      <c r="N20" s="187">
        <v>5</v>
      </c>
      <c r="O20" s="187">
        <v>7</v>
      </c>
      <c r="P20" s="187">
        <v>6</v>
      </c>
      <c r="Q20" s="187">
        <v>4</v>
      </c>
      <c r="R20" s="187">
        <f t="shared" si="0"/>
        <v>57.666666666666671</v>
      </c>
      <c r="S20" s="86"/>
      <c r="U20" s="203"/>
    </row>
    <row r="21" spans="1:21" x14ac:dyDescent="0.25">
      <c r="B21" s="194">
        <v>19</v>
      </c>
      <c r="C21" s="194">
        <v>7</v>
      </c>
      <c r="D21" s="194">
        <v>6</v>
      </c>
      <c r="E21" s="194">
        <v>7</v>
      </c>
      <c r="F21" s="194">
        <v>7</v>
      </c>
      <c r="G21" s="194">
        <v>7</v>
      </c>
      <c r="H21" s="194">
        <v>4</v>
      </c>
      <c r="I21" s="194">
        <v>4</v>
      </c>
      <c r="J21" s="194">
        <v>3</v>
      </c>
      <c r="K21" s="194">
        <v>4</v>
      </c>
      <c r="L21" s="194">
        <v>4</v>
      </c>
      <c r="M21" s="194">
        <v>4</v>
      </c>
      <c r="N21" s="194">
        <v>6</v>
      </c>
      <c r="O21" s="194">
        <v>8</v>
      </c>
      <c r="P21" s="194">
        <v>6</v>
      </c>
      <c r="Q21" s="194">
        <v>6</v>
      </c>
      <c r="R21" s="194">
        <f t="shared" si="0"/>
        <v>69.666666666666671</v>
      </c>
      <c r="S21" s="86"/>
      <c r="U21" s="203"/>
    </row>
    <row r="22" spans="1:21" x14ac:dyDescent="0.25">
      <c r="B22" s="187">
        <v>20</v>
      </c>
      <c r="C22" s="187">
        <v>7</v>
      </c>
      <c r="D22" s="187">
        <v>5</v>
      </c>
      <c r="E22" s="187">
        <v>7</v>
      </c>
      <c r="F22" s="187">
        <v>6</v>
      </c>
      <c r="G22" s="187">
        <v>7</v>
      </c>
      <c r="H22" s="187">
        <v>3</v>
      </c>
      <c r="I22" s="187">
        <v>3</v>
      </c>
      <c r="J22" s="187">
        <v>2</v>
      </c>
      <c r="K22" s="187">
        <v>3</v>
      </c>
      <c r="L22" s="187">
        <v>2</v>
      </c>
      <c r="M22" s="187">
        <v>3</v>
      </c>
      <c r="N22" s="187">
        <v>7</v>
      </c>
      <c r="O22" s="187">
        <v>8</v>
      </c>
      <c r="P22" s="187">
        <v>6</v>
      </c>
      <c r="Q22" s="187">
        <v>6</v>
      </c>
      <c r="R22" s="187">
        <f t="shared" si="0"/>
        <v>62.333333333333329</v>
      </c>
      <c r="S22" s="86"/>
      <c r="U22" s="203"/>
    </row>
    <row r="23" spans="1:21" x14ac:dyDescent="0.25">
      <c r="B23" s="187">
        <v>21</v>
      </c>
      <c r="C23" s="187">
        <v>8</v>
      </c>
      <c r="D23" s="187">
        <v>6</v>
      </c>
      <c r="E23" s="187">
        <v>7</v>
      </c>
      <c r="F23" s="187">
        <v>7</v>
      </c>
      <c r="G23" s="187">
        <v>7</v>
      </c>
      <c r="H23" s="187">
        <v>4</v>
      </c>
      <c r="I23" s="187">
        <v>4</v>
      </c>
      <c r="J23" s="187">
        <v>3</v>
      </c>
      <c r="K23" s="187">
        <v>3</v>
      </c>
      <c r="L23" s="187">
        <v>4</v>
      </c>
      <c r="M23" s="187">
        <v>4</v>
      </c>
      <c r="N23" s="187">
        <v>3</v>
      </c>
      <c r="O23" s="187">
        <v>6</v>
      </c>
      <c r="P23" s="187">
        <v>7</v>
      </c>
      <c r="Q23" s="187">
        <v>6</v>
      </c>
      <c r="R23" s="187">
        <f t="shared" si="0"/>
        <v>65</v>
      </c>
      <c r="S23" s="86"/>
      <c r="U23" s="203"/>
    </row>
    <row r="24" spans="1:21" x14ac:dyDescent="0.25">
      <c r="B24" s="187">
        <v>23</v>
      </c>
      <c r="C24" s="187">
        <v>7</v>
      </c>
      <c r="D24" s="187">
        <v>6</v>
      </c>
      <c r="E24" s="187">
        <v>8</v>
      </c>
      <c r="F24" s="187">
        <v>7</v>
      </c>
      <c r="G24" s="187">
        <v>7</v>
      </c>
      <c r="H24" s="187">
        <v>3</v>
      </c>
      <c r="I24" s="187">
        <v>4</v>
      </c>
      <c r="J24" s="187">
        <v>2</v>
      </c>
      <c r="K24" s="187">
        <v>4</v>
      </c>
      <c r="L24" s="187">
        <v>4</v>
      </c>
      <c r="M24" s="187">
        <v>3</v>
      </c>
      <c r="N24" s="187">
        <v>6</v>
      </c>
      <c r="O24" s="187">
        <v>7</v>
      </c>
      <c r="P24" s="187">
        <v>6</v>
      </c>
      <c r="Q24" s="187">
        <v>6</v>
      </c>
      <c r="R24" s="187">
        <f t="shared" si="0"/>
        <v>66</v>
      </c>
      <c r="S24" s="86"/>
      <c r="U24" s="203"/>
    </row>
    <row r="25" spans="1:21" x14ac:dyDescent="0.25">
      <c r="B25" s="187">
        <v>24</v>
      </c>
      <c r="C25" s="187">
        <v>7</v>
      </c>
      <c r="D25" s="187">
        <v>6</v>
      </c>
      <c r="E25" s="187">
        <v>7</v>
      </c>
      <c r="F25" s="187">
        <v>6</v>
      </c>
      <c r="G25" s="187">
        <v>7</v>
      </c>
      <c r="H25" s="187">
        <v>3</v>
      </c>
      <c r="I25" s="187">
        <v>3</v>
      </c>
      <c r="J25" s="187">
        <v>2</v>
      </c>
      <c r="K25" s="187">
        <v>4</v>
      </c>
      <c r="L25" s="187">
        <v>4</v>
      </c>
      <c r="M25" s="187">
        <v>4</v>
      </c>
      <c r="N25" s="187">
        <v>7</v>
      </c>
      <c r="O25" s="187">
        <v>6</v>
      </c>
      <c r="P25" s="187">
        <v>7</v>
      </c>
      <c r="Q25" s="187">
        <v>7</v>
      </c>
      <c r="R25" s="187">
        <f t="shared" si="0"/>
        <v>66.666666666666671</v>
      </c>
      <c r="S25" s="86"/>
      <c r="U25" s="203"/>
    </row>
    <row r="26" spans="1:21" x14ac:dyDescent="0.25">
      <c r="B26" s="187">
        <v>25</v>
      </c>
      <c r="C26" s="187">
        <v>6</v>
      </c>
      <c r="D26" s="187">
        <v>5</v>
      </c>
      <c r="E26" s="187">
        <v>6</v>
      </c>
      <c r="F26" s="187">
        <v>6</v>
      </c>
      <c r="G26" s="187">
        <v>6</v>
      </c>
      <c r="H26" s="187">
        <v>3</v>
      </c>
      <c r="I26" s="187">
        <v>2</v>
      </c>
      <c r="J26" s="187">
        <v>2</v>
      </c>
      <c r="K26" s="187">
        <v>3</v>
      </c>
      <c r="L26" s="187">
        <v>3</v>
      </c>
      <c r="M26" s="187">
        <v>2</v>
      </c>
      <c r="N26" s="187">
        <v>6</v>
      </c>
      <c r="O26" s="187">
        <v>7</v>
      </c>
      <c r="P26" s="187">
        <v>6</v>
      </c>
      <c r="Q26" s="187">
        <v>6</v>
      </c>
      <c r="R26" s="187">
        <f t="shared" si="0"/>
        <v>57.666666666666671</v>
      </c>
      <c r="S26" s="86"/>
      <c r="U26" s="203"/>
    </row>
    <row r="27" spans="1:21" x14ac:dyDescent="0.25">
      <c r="B27" s="187">
        <v>26</v>
      </c>
      <c r="C27" s="186">
        <v>6</v>
      </c>
      <c r="D27" s="186">
        <v>5</v>
      </c>
      <c r="E27" s="186">
        <v>6</v>
      </c>
      <c r="F27" s="186">
        <v>6</v>
      </c>
      <c r="G27" s="186">
        <v>6</v>
      </c>
      <c r="H27" s="186">
        <v>2</v>
      </c>
      <c r="I27" s="186">
        <v>2</v>
      </c>
      <c r="J27" s="186">
        <v>2</v>
      </c>
      <c r="K27" s="186">
        <v>2</v>
      </c>
      <c r="L27" s="186">
        <v>2</v>
      </c>
      <c r="M27" s="186">
        <v>2</v>
      </c>
      <c r="N27" s="186">
        <v>6</v>
      </c>
      <c r="O27" s="186">
        <v>6</v>
      </c>
      <c r="P27" s="186">
        <v>5</v>
      </c>
      <c r="Q27" s="186">
        <v>5</v>
      </c>
      <c r="R27" s="187">
        <f t="shared" si="0"/>
        <v>51.666666666666671</v>
      </c>
      <c r="S27" s="125"/>
      <c r="U27" s="203"/>
    </row>
    <row r="28" spans="1:21" x14ac:dyDescent="0.25">
      <c r="B28" s="187">
        <v>28</v>
      </c>
      <c r="C28" s="186">
        <v>7</v>
      </c>
      <c r="D28" s="186">
        <v>6</v>
      </c>
      <c r="E28" s="186">
        <v>7</v>
      </c>
      <c r="F28" s="186">
        <v>7</v>
      </c>
      <c r="G28" s="186">
        <v>7</v>
      </c>
      <c r="H28" s="186">
        <v>2</v>
      </c>
      <c r="I28" s="186">
        <v>3</v>
      </c>
      <c r="J28" s="186">
        <v>3</v>
      </c>
      <c r="K28" s="186">
        <v>3</v>
      </c>
      <c r="L28" s="186">
        <v>3</v>
      </c>
      <c r="M28" s="186">
        <v>2</v>
      </c>
      <c r="N28" s="186">
        <v>5</v>
      </c>
      <c r="O28" s="186">
        <v>8</v>
      </c>
      <c r="P28" s="186">
        <v>6</v>
      </c>
      <c r="Q28" s="186">
        <v>6</v>
      </c>
      <c r="R28" s="187">
        <f t="shared" si="0"/>
        <v>61.666666666666671</v>
      </c>
      <c r="S28" s="125"/>
      <c r="U28" s="203"/>
    </row>
    <row r="29" spans="1:21" x14ac:dyDescent="0.25">
      <c r="B29" s="187">
        <v>30</v>
      </c>
      <c r="C29" s="186">
        <v>8</v>
      </c>
      <c r="D29" s="186">
        <v>7</v>
      </c>
      <c r="E29" s="186">
        <v>6</v>
      </c>
      <c r="F29" s="186">
        <v>7</v>
      </c>
      <c r="G29" s="186">
        <v>8</v>
      </c>
      <c r="H29" s="186">
        <v>4</v>
      </c>
      <c r="I29" s="186">
        <v>4</v>
      </c>
      <c r="J29" s="186">
        <v>3</v>
      </c>
      <c r="K29" s="186">
        <v>4</v>
      </c>
      <c r="L29" s="186">
        <v>4</v>
      </c>
      <c r="M29" s="186">
        <v>3</v>
      </c>
      <c r="N29" s="186">
        <v>2</v>
      </c>
      <c r="O29" s="186">
        <v>8</v>
      </c>
      <c r="P29" s="186">
        <v>7</v>
      </c>
      <c r="Q29" s="186">
        <v>3</v>
      </c>
      <c r="R29" s="187">
        <f t="shared" si="0"/>
        <v>64</v>
      </c>
      <c r="S29" s="125"/>
      <c r="U29" s="203"/>
    </row>
    <row r="30" spans="1:21" x14ac:dyDescent="0.25">
      <c r="B30" s="187">
        <v>31</v>
      </c>
      <c r="C30" s="186">
        <v>7</v>
      </c>
      <c r="D30" s="186">
        <v>7</v>
      </c>
      <c r="E30" s="186">
        <v>7</v>
      </c>
      <c r="F30" s="186">
        <v>7</v>
      </c>
      <c r="G30" s="186">
        <v>8</v>
      </c>
      <c r="H30" s="186">
        <v>4</v>
      </c>
      <c r="I30" s="186">
        <v>3</v>
      </c>
      <c r="J30" s="186">
        <v>3</v>
      </c>
      <c r="K30" s="186">
        <v>4</v>
      </c>
      <c r="L30" s="186">
        <v>3</v>
      </c>
      <c r="M30" s="186">
        <v>3</v>
      </c>
      <c r="N30" s="186">
        <v>5</v>
      </c>
      <c r="O30" s="186">
        <v>7</v>
      </c>
      <c r="P30" s="186">
        <v>7</v>
      </c>
      <c r="Q30" s="186">
        <v>5</v>
      </c>
      <c r="R30" s="187">
        <f t="shared" si="0"/>
        <v>66</v>
      </c>
      <c r="S30" s="125"/>
      <c r="U30" s="203"/>
    </row>
    <row r="31" spans="1:21" x14ac:dyDescent="0.25">
      <c r="B31" s="187">
        <v>32</v>
      </c>
      <c r="C31" s="186">
        <v>7</v>
      </c>
      <c r="D31" s="186">
        <v>6</v>
      </c>
      <c r="E31" s="186">
        <v>7</v>
      </c>
      <c r="F31" s="186">
        <v>7</v>
      </c>
      <c r="G31" s="186">
        <v>7</v>
      </c>
      <c r="H31" s="186">
        <v>3</v>
      </c>
      <c r="I31" s="186">
        <v>3</v>
      </c>
      <c r="J31" s="186">
        <v>3</v>
      </c>
      <c r="K31" s="186">
        <v>4</v>
      </c>
      <c r="L31" s="186">
        <v>3</v>
      </c>
      <c r="M31" s="186">
        <v>3</v>
      </c>
      <c r="N31" s="186">
        <v>6</v>
      </c>
      <c r="O31" s="186">
        <v>7</v>
      </c>
      <c r="P31" s="186">
        <v>7</v>
      </c>
      <c r="Q31" s="186">
        <v>5</v>
      </c>
      <c r="R31" s="187">
        <f t="shared" si="0"/>
        <v>64.666666666666671</v>
      </c>
      <c r="S31" s="125"/>
      <c r="U31" s="203"/>
    </row>
    <row r="32" spans="1:21" x14ac:dyDescent="0.25">
      <c r="B32" s="187">
        <v>33</v>
      </c>
      <c r="C32" s="186">
        <v>6</v>
      </c>
      <c r="D32" s="186">
        <v>6</v>
      </c>
      <c r="E32" s="186">
        <v>7</v>
      </c>
      <c r="F32" s="186">
        <v>7</v>
      </c>
      <c r="G32" s="186">
        <v>6</v>
      </c>
      <c r="H32" s="186">
        <v>3</v>
      </c>
      <c r="I32" s="186">
        <v>3</v>
      </c>
      <c r="J32" s="186">
        <v>3</v>
      </c>
      <c r="K32" s="186">
        <v>4</v>
      </c>
      <c r="L32" s="186">
        <v>3</v>
      </c>
      <c r="M32" s="186">
        <v>3</v>
      </c>
      <c r="N32" s="186">
        <v>6</v>
      </c>
      <c r="O32" s="186">
        <v>6</v>
      </c>
      <c r="P32" s="186">
        <v>7</v>
      </c>
      <c r="Q32" s="186">
        <v>5</v>
      </c>
      <c r="R32" s="187">
        <f t="shared" si="0"/>
        <v>62.333333333333329</v>
      </c>
      <c r="S32" s="125"/>
      <c r="U32" s="203"/>
    </row>
    <row r="33" spans="2:21" x14ac:dyDescent="0.25">
      <c r="B33" s="187">
        <v>34</v>
      </c>
      <c r="C33" s="186">
        <v>6</v>
      </c>
      <c r="D33" s="186">
        <v>5</v>
      </c>
      <c r="E33" s="186">
        <v>5</v>
      </c>
      <c r="F33" s="186">
        <v>6</v>
      </c>
      <c r="G33" s="186">
        <v>6</v>
      </c>
      <c r="H33" s="186">
        <v>2</v>
      </c>
      <c r="I33" s="186">
        <v>2</v>
      </c>
      <c r="J33" s="186">
        <v>2</v>
      </c>
      <c r="K33" s="186">
        <v>2</v>
      </c>
      <c r="L33" s="186">
        <v>2</v>
      </c>
      <c r="M33" s="186">
        <v>2</v>
      </c>
      <c r="N33" s="186">
        <v>2</v>
      </c>
      <c r="O33" s="186">
        <v>6</v>
      </c>
      <c r="P33" s="186">
        <v>7</v>
      </c>
      <c r="Q33" s="186">
        <v>2</v>
      </c>
      <c r="R33" s="187">
        <f t="shared" si="0"/>
        <v>46.333333333333329</v>
      </c>
      <c r="S33" s="125"/>
      <c r="U33" s="203"/>
    </row>
    <row r="34" spans="2:21" x14ac:dyDescent="0.25">
      <c r="B34" s="187">
        <v>35</v>
      </c>
      <c r="C34" s="186">
        <v>6</v>
      </c>
      <c r="D34" s="186">
        <v>6</v>
      </c>
      <c r="E34" s="186">
        <v>6</v>
      </c>
      <c r="F34" s="186">
        <v>6</v>
      </c>
      <c r="G34" s="186">
        <v>6</v>
      </c>
      <c r="H34" s="186">
        <v>3</v>
      </c>
      <c r="I34" s="186">
        <v>2</v>
      </c>
      <c r="J34" s="186">
        <v>2</v>
      </c>
      <c r="K34" s="186">
        <v>3</v>
      </c>
      <c r="L34" s="186">
        <v>2</v>
      </c>
      <c r="M34" s="186">
        <v>3</v>
      </c>
      <c r="N34" s="186">
        <v>6</v>
      </c>
      <c r="O34" s="186">
        <v>7</v>
      </c>
      <c r="P34" s="186">
        <v>7</v>
      </c>
      <c r="Q34" s="186">
        <v>5</v>
      </c>
      <c r="R34" s="187">
        <f t="shared" si="0"/>
        <v>58</v>
      </c>
      <c r="S34" s="125"/>
      <c r="U34" s="203"/>
    </row>
    <row r="35" spans="2:21" s="76" customFormat="1" x14ac:dyDescent="0.25">
      <c r="B35" s="78">
        <v>36</v>
      </c>
      <c r="C35" s="192">
        <v>6</v>
      </c>
      <c r="D35" s="192">
        <v>8</v>
      </c>
      <c r="E35" s="192">
        <v>8</v>
      </c>
      <c r="F35" s="192">
        <v>8</v>
      </c>
      <c r="G35" s="192">
        <v>6</v>
      </c>
      <c r="H35" s="192">
        <v>2</v>
      </c>
      <c r="I35" s="192">
        <v>2</v>
      </c>
      <c r="J35" s="192">
        <v>4</v>
      </c>
      <c r="K35" s="192">
        <v>4</v>
      </c>
      <c r="L35" s="192">
        <v>4</v>
      </c>
      <c r="M35" s="192">
        <v>4</v>
      </c>
      <c r="N35" s="192">
        <v>7</v>
      </c>
      <c r="O35" s="192">
        <v>7</v>
      </c>
      <c r="P35" s="192">
        <v>8</v>
      </c>
      <c r="Q35" s="192">
        <v>7</v>
      </c>
      <c r="R35" s="78">
        <f t="shared" si="0"/>
        <v>70.333333333333329</v>
      </c>
      <c r="S35" s="193">
        <v>3</v>
      </c>
      <c r="U35" s="203"/>
    </row>
    <row r="36" spans="2:21" s="76" customFormat="1" x14ac:dyDescent="0.25">
      <c r="B36" s="78">
        <v>38</v>
      </c>
      <c r="C36" s="192">
        <v>7</v>
      </c>
      <c r="D36" s="192">
        <v>9</v>
      </c>
      <c r="E36" s="192">
        <v>8</v>
      </c>
      <c r="F36" s="192">
        <v>8</v>
      </c>
      <c r="G36" s="192">
        <v>6</v>
      </c>
      <c r="H36" s="192">
        <v>2</v>
      </c>
      <c r="I36" s="192">
        <v>3</v>
      </c>
      <c r="J36" s="192">
        <v>4</v>
      </c>
      <c r="K36" s="192">
        <v>4</v>
      </c>
      <c r="L36" s="192">
        <v>4</v>
      </c>
      <c r="M36" s="192">
        <v>4</v>
      </c>
      <c r="N36" s="192">
        <v>7</v>
      </c>
      <c r="O36" s="192">
        <v>6</v>
      </c>
      <c r="P36" s="192">
        <v>8</v>
      </c>
      <c r="Q36" s="192">
        <v>7</v>
      </c>
      <c r="R36" s="78">
        <f t="shared" si="0"/>
        <v>71</v>
      </c>
      <c r="S36" s="193">
        <v>2</v>
      </c>
      <c r="U36" s="203"/>
    </row>
    <row r="37" spans="2:21" x14ac:dyDescent="0.25">
      <c r="B37" s="187">
        <v>39</v>
      </c>
      <c r="C37" s="186">
        <v>7</v>
      </c>
      <c r="D37" s="186">
        <v>6</v>
      </c>
      <c r="E37" s="186">
        <v>6</v>
      </c>
      <c r="F37" s="186">
        <v>6</v>
      </c>
      <c r="G37" s="186">
        <v>7</v>
      </c>
      <c r="H37" s="186">
        <v>3</v>
      </c>
      <c r="I37" s="186">
        <v>3</v>
      </c>
      <c r="J37" s="186">
        <v>2</v>
      </c>
      <c r="K37" s="186">
        <v>3</v>
      </c>
      <c r="L37" s="186">
        <v>3</v>
      </c>
      <c r="M37" s="186">
        <v>3</v>
      </c>
      <c r="N37" s="186">
        <v>3</v>
      </c>
      <c r="O37" s="188">
        <v>7</v>
      </c>
      <c r="P37" s="186">
        <v>6</v>
      </c>
      <c r="Q37" s="186">
        <v>3</v>
      </c>
      <c r="R37" s="187">
        <f t="shared" si="0"/>
        <v>55.333333333333329</v>
      </c>
      <c r="S37" s="125"/>
      <c r="U37" s="203"/>
    </row>
    <row r="40" spans="2:21" x14ac:dyDescent="0.25">
      <c r="K40" s="124"/>
      <c r="M40" s="7" t="s">
        <v>182</v>
      </c>
    </row>
  </sheetData>
  <sortState ref="U18:U37">
    <sortCondition descending="1" ref="U18"/>
  </sortState>
  <mergeCells count="3">
    <mergeCell ref="H4:J4"/>
    <mergeCell ref="K4:M4"/>
    <mergeCell ref="C4:E4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7"/>
  <sheetViews>
    <sheetView workbookViewId="0">
      <selection activeCell="L20" sqref="L20"/>
    </sheetView>
  </sheetViews>
  <sheetFormatPr defaultRowHeight="15" x14ac:dyDescent="0.25"/>
  <sheetData>
    <row r="2" spans="1:20" ht="25.5" x14ac:dyDescent="0.35">
      <c r="B2" s="14" t="s">
        <v>141</v>
      </c>
    </row>
    <row r="5" spans="1:20" x14ac:dyDescent="0.25">
      <c r="B5" t="s">
        <v>30</v>
      </c>
      <c r="O5" s="6" t="s">
        <v>1</v>
      </c>
      <c r="P5" s="6" t="s">
        <v>123</v>
      </c>
      <c r="Q5" s="6"/>
      <c r="R5" s="6"/>
      <c r="S5" s="6" t="s">
        <v>22</v>
      </c>
      <c r="T5" s="6" t="s">
        <v>124</v>
      </c>
    </row>
    <row r="6" spans="1:20" x14ac:dyDescent="0.25">
      <c r="O6" s="6"/>
      <c r="P6" s="74" t="s">
        <v>134</v>
      </c>
      <c r="Q6" s="74" t="s">
        <v>135</v>
      </c>
      <c r="R6" s="74" t="s">
        <v>136</v>
      </c>
      <c r="S6" s="6"/>
      <c r="T6" s="6"/>
    </row>
    <row r="7" spans="1:20" ht="105" x14ac:dyDescent="0.25">
      <c r="A7" s="9" t="s">
        <v>1</v>
      </c>
      <c r="B7" s="9" t="s">
        <v>2</v>
      </c>
      <c r="C7" s="9" t="s">
        <v>36</v>
      </c>
      <c r="D7" s="9" t="s">
        <v>37</v>
      </c>
      <c r="E7" s="9" t="s">
        <v>18</v>
      </c>
      <c r="F7" s="9" t="s">
        <v>28</v>
      </c>
      <c r="G7" s="9" t="s">
        <v>19</v>
      </c>
      <c r="H7" s="9" t="s">
        <v>20</v>
      </c>
      <c r="I7" s="9" t="s">
        <v>21</v>
      </c>
      <c r="J7" s="9" t="s">
        <v>22</v>
      </c>
      <c r="K7" s="9"/>
      <c r="O7" s="6"/>
      <c r="P7" s="6"/>
      <c r="Q7" s="6"/>
      <c r="R7" s="6"/>
      <c r="S7" s="6">
        <f>(P7+Q7+R7)/3</f>
        <v>0</v>
      </c>
      <c r="T7" s="6"/>
    </row>
    <row r="8" spans="1:20" x14ac:dyDescent="0.25">
      <c r="A8" s="9"/>
      <c r="B8" s="9">
        <v>10</v>
      </c>
      <c r="C8" s="9">
        <v>20</v>
      </c>
      <c r="D8" s="9">
        <v>20</v>
      </c>
      <c r="E8" s="9">
        <v>10</v>
      </c>
      <c r="F8" s="9">
        <v>10</v>
      </c>
      <c r="G8" s="9">
        <v>10</v>
      </c>
      <c r="H8" s="9">
        <v>10</v>
      </c>
      <c r="I8" s="9">
        <v>5</v>
      </c>
      <c r="J8" s="9">
        <v>90</v>
      </c>
      <c r="K8" s="9"/>
      <c r="N8" t="s">
        <v>127</v>
      </c>
      <c r="O8" s="6"/>
      <c r="P8" s="6"/>
      <c r="Q8" s="6"/>
      <c r="R8" s="6"/>
      <c r="S8" s="6">
        <f t="shared" ref="S8:S20" si="0">(P8+Q8+R8)/3</f>
        <v>0</v>
      </c>
      <c r="T8" s="6"/>
    </row>
    <row r="9" spans="1:20" ht="14.45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O9" s="6"/>
      <c r="P9" s="6"/>
      <c r="Q9" s="6"/>
      <c r="R9" s="6"/>
      <c r="S9" s="6">
        <f t="shared" si="0"/>
        <v>0</v>
      </c>
      <c r="T9" s="6"/>
    </row>
    <row r="10" spans="1:20" ht="14.45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O10" s="6"/>
      <c r="P10" s="6"/>
      <c r="Q10" s="6"/>
      <c r="R10" s="6"/>
      <c r="S10" s="6">
        <f t="shared" si="0"/>
        <v>0</v>
      </c>
      <c r="T10" s="6"/>
    </row>
    <row r="11" spans="1:20" ht="14.45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O11" s="6"/>
      <c r="P11" s="6"/>
      <c r="Q11" s="6"/>
      <c r="R11" s="6"/>
      <c r="S11" s="6">
        <f t="shared" si="0"/>
        <v>0</v>
      </c>
      <c r="T11" s="6"/>
    </row>
    <row r="12" spans="1:20" ht="14.45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O12" s="6"/>
      <c r="P12" s="6"/>
      <c r="Q12" s="6"/>
      <c r="R12" s="6"/>
      <c r="S12" s="6">
        <f t="shared" si="0"/>
        <v>0</v>
      </c>
      <c r="T12" s="6"/>
    </row>
    <row r="13" spans="1:20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N13" t="s">
        <v>125</v>
      </c>
      <c r="O13" s="6"/>
      <c r="P13" s="6"/>
      <c r="Q13" s="6"/>
      <c r="R13" s="6"/>
      <c r="S13" s="6">
        <f t="shared" si="0"/>
        <v>0</v>
      </c>
      <c r="T13" s="6"/>
    </row>
    <row r="14" spans="1:20" ht="14.45" x14ac:dyDescent="0.3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O14" s="6"/>
      <c r="P14" s="6"/>
      <c r="Q14" s="6"/>
      <c r="R14" s="6"/>
      <c r="S14" s="6">
        <f t="shared" si="0"/>
        <v>0</v>
      </c>
      <c r="T14" s="6"/>
    </row>
    <row r="15" spans="1:20" ht="14.45" x14ac:dyDescent="0.3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O15" s="6"/>
      <c r="P15" s="6"/>
      <c r="Q15" s="6"/>
      <c r="R15" s="6"/>
      <c r="S15" s="6">
        <f t="shared" si="0"/>
        <v>0</v>
      </c>
      <c r="T15" s="6"/>
    </row>
    <row r="16" spans="1:20" ht="14.45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O16" s="6"/>
      <c r="P16" s="6"/>
      <c r="Q16" s="6"/>
      <c r="R16" s="6"/>
      <c r="S16" s="6">
        <f t="shared" si="0"/>
        <v>0</v>
      </c>
      <c r="T16" s="6"/>
    </row>
    <row r="17" spans="1:20" ht="14.45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O17" s="6"/>
      <c r="P17" s="6"/>
      <c r="Q17" s="6"/>
      <c r="R17" s="6"/>
      <c r="S17" s="6">
        <f t="shared" si="0"/>
        <v>0</v>
      </c>
      <c r="T17" s="6"/>
    </row>
    <row r="18" spans="1:20" ht="14.45" x14ac:dyDescent="0.3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O18" s="6"/>
      <c r="P18" s="6"/>
      <c r="Q18" s="6"/>
      <c r="R18" s="6"/>
      <c r="S18" s="6">
        <f t="shared" si="0"/>
        <v>0</v>
      </c>
      <c r="T18" s="6"/>
    </row>
    <row r="19" spans="1:20" ht="14.45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O19" s="6"/>
      <c r="P19" s="6"/>
      <c r="Q19" s="6"/>
      <c r="R19" s="6"/>
      <c r="S19" s="6">
        <f t="shared" si="0"/>
        <v>0</v>
      </c>
      <c r="T19" s="6"/>
    </row>
    <row r="20" spans="1:20" ht="14.45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O20" s="6"/>
      <c r="P20" s="6"/>
      <c r="Q20" s="6"/>
      <c r="R20" s="6"/>
      <c r="S20" s="6">
        <f t="shared" si="0"/>
        <v>0</v>
      </c>
      <c r="T20" s="6"/>
    </row>
    <row r="21" spans="1:20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O21" s="6"/>
      <c r="P21" s="6"/>
      <c r="Q21" s="6"/>
      <c r="R21" s="6"/>
      <c r="S21" s="6"/>
      <c r="T21" s="6"/>
    </row>
    <row r="22" spans="1:20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O22" s="6"/>
      <c r="P22" s="6"/>
      <c r="Q22" s="6"/>
      <c r="R22" s="6"/>
      <c r="S22" s="6"/>
      <c r="T22" s="6"/>
    </row>
    <row r="23" spans="1:20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O23" s="6"/>
      <c r="P23" s="6"/>
      <c r="Q23" s="6"/>
      <c r="R23" s="6"/>
      <c r="S23" s="6"/>
      <c r="T23" s="6"/>
    </row>
    <row r="24" spans="1:2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O24" s="6"/>
      <c r="P24" s="6"/>
      <c r="Q24" s="6"/>
      <c r="R24" s="6"/>
      <c r="S24" s="6"/>
      <c r="T24" s="6"/>
    </row>
    <row r="25" spans="1:20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O25" s="6"/>
      <c r="P25" s="6"/>
      <c r="Q25" s="6"/>
    </row>
    <row r="26" spans="1:20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O26" s="6"/>
      <c r="P26" s="6"/>
      <c r="Q26" s="6"/>
    </row>
    <row r="27" spans="1:20" x14ac:dyDescent="0.25">
      <c r="O27" s="6"/>
      <c r="P27" s="6"/>
      <c r="Q27" s="6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workbookViewId="0">
      <selection activeCell="A12" sqref="A12"/>
    </sheetView>
  </sheetViews>
  <sheetFormatPr defaultRowHeight="15" x14ac:dyDescent="0.25"/>
  <cols>
    <col min="2" max="6" width="11.42578125" customWidth="1"/>
    <col min="8" max="8" width="8.85546875" style="97"/>
  </cols>
  <sheetData>
    <row r="2" spans="1:12" ht="26.25" x14ac:dyDescent="0.4">
      <c r="C2" t="s">
        <v>39</v>
      </c>
    </row>
    <row r="4" spans="1:12" x14ac:dyDescent="0.25">
      <c r="A4" t="s">
        <v>40</v>
      </c>
    </row>
    <row r="6" spans="1:12" x14ac:dyDescent="0.25">
      <c r="B6" s="439" t="s">
        <v>34</v>
      </c>
      <c r="C6" s="440"/>
      <c r="D6" s="440"/>
      <c r="E6" s="440"/>
      <c r="F6" s="440"/>
      <c r="G6" s="440"/>
      <c r="H6" s="440"/>
      <c r="I6" s="441"/>
      <c r="J6" s="9"/>
      <c r="K6" s="9"/>
      <c r="L6" s="9"/>
    </row>
    <row r="7" spans="1:12" x14ac:dyDescent="0.25">
      <c r="A7" s="9" t="s">
        <v>1</v>
      </c>
      <c r="B7" s="442"/>
      <c r="C7" s="443"/>
      <c r="D7" s="443"/>
      <c r="E7" s="443"/>
      <c r="F7" s="443"/>
      <c r="G7" s="443"/>
      <c r="H7" s="443"/>
      <c r="I7" s="444"/>
      <c r="J7" s="9"/>
      <c r="K7" s="9"/>
      <c r="L7" s="9"/>
    </row>
    <row r="8" spans="1:12" ht="28.9" customHeight="1" x14ac:dyDescent="0.25">
      <c r="A8" s="9"/>
      <c r="B8" s="74" t="s">
        <v>152</v>
      </c>
      <c r="C8" s="74" t="s">
        <v>153</v>
      </c>
      <c r="D8" s="74" t="s">
        <v>154</v>
      </c>
      <c r="E8" s="74" t="s">
        <v>155</v>
      </c>
      <c r="F8" s="74" t="s">
        <v>156</v>
      </c>
      <c r="G8" s="9" t="s">
        <v>22</v>
      </c>
      <c r="H8" s="86" t="s">
        <v>131</v>
      </c>
      <c r="I8" s="9"/>
      <c r="J8" s="9"/>
      <c r="K8" s="9"/>
      <c r="L8" s="9"/>
    </row>
    <row r="9" spans="1:12" ht="14.45" x14ac:dyDescent="0.3">
      <c r="A9" s="86">
        <v>401</v>
      </c>
      <c r="B9" s="9">
        <v>29</v>
      </c>
      <c r="C9" s="9">
        <v>29</v>
      </c>
      <c r="D9" s="9">
        <v>29</v>
      </c>
      <c r="E9" s="9">
        <v>30</v>
      </c>
      <c r="F9" s="9">
        <v>29</v>
      </c>
      <c r="G9" s="9">
        <f>(B9+C9+D9+E9+F9)/5</f>
        <v>29.2</v>
      </c>
      <c r="H9" s="86">
        <v>2</v>
      </c>
      <c r="I9" s="9"/>
      <c r="J9" s="9"/>
      <c r="K9" s="9"/>
      <c r="L9" s="9"/>
    </row>
    <row r="10" spans="1:12" ht="14.45" x14ac:dyDescent="0.3">
      <c r="A10" s="86">
        <v>402</v>
      </c>
      <c r="B10" s="9">
        <v>30</v>
      </c>
      <c r="C10" s="9">
        <v>30</v>
      </c>
      <c r="D10" s="9">
        <v>30</v>
      </c>
      <c r="E10" s="9">
        <v>29</v>
      </c>
      <c r="F10" s="9">
        <v>30</v>
      </c>
      <c r="G10" s="48">
        <f t="shared" ref="G10:G19" si="0">(B10+C10+D10+E10+F10)/5</f>
        <v>29.8</v>
      </c>
      <c r="H10" s="86">
        <v>1</v>
      </c>
      <c r="I10" s="9"/>
      <c r="J10" s="9"/>
      <c r="K10" s="9"/>
      <c r="L10" s="9"/>
    </row>
    <row r="11" spans="1:12" ht="14.45" x14ac:dyDescent="0.3">
      <c r="A11" s="9">
        <v>403</v>
      </c>
      <c r="B11" s="9">
        <v>25</v>
      </c>
      <c r="C11" s="9">
        <v>21</v>
      </c>
      <c r="D11" s="9">
        <v>25</v>
      </c>
      <c r="E11" s="9">
        <v>26</v>
      </c>
      <c r="F11" s="9">
        <v>24</v>
      </c>
      <c r="G11" s="48">
        <f t="shared" si="0"/>
        <v>24.2</v>
      </c>
      <c r="H11" s="86"/>
      <c r="I11" s="9"/>
      <c r="J11" s="9"/>
      <c r="K11" s="9"/>
      <c r="L11" s="9"/>
    </row>
    <row r="12" spans="1:12" ht="14.45" x14ac:dyDescent="0.3">
      <c r="A12" s="86">
        <v>404</v>
      </c>
      <c r="B12" s="9">
        <v>28</v>
      </c>
      <c r="C12" s="9">
        <v>28</v>
      </c>
      <c r="D12" s="9">
        <v>28</v>
      </c>
      <c r="E12" s="9">
        <v>24</v>
      </c>
      <c r="F12" s="9">
        <v>28</v>
      </c>
      <c r="G12" s="48">
        <f t="shared" si="0"/>
        <v>27.2</v>
      </c>
      <c r="H12" s="86">
        <v>3</v>
      </c>
      <c r="I12" s="9"/>
      <c r="J12" s="9"/>
      <c r="K12" s="9"/>
      <c r="L12" s="9"/>
    </row>
    <row r="13" spans="1:12" ht="14.45" x14ac:dyDescent="0.3">
      <c r="A13" s="9">
        <v>405</v>
      </c>
      <c r="B13" s="9">
        <v>24</v>
      </c>
      <c r="C13" s="9">
        <v>27</v>
      </c>
      <c r="D13" s="9">
        <v>27</v>
      </c>
      <c r="E13" s="9">
        <v>28</v>
      </c>
      <c r="F13" s="9">
        <v>27</v>
      </c>
      <c r="G13" s="48">
        <f t="shared" si="0"/>
        <v>26.6</v>
      </c>
      <c r="H13" s="86"/>
      <c r="I13" s="9"/>
      <c r="J13" s="9"/>
      <c r="K13" s="9"/>
      <c r="L13" s="9"/>
    </row>
    <row r="14" spans="1:12" ht="14.45" x14ac:dyDescent="0.3">
      <c r="A14" s="9">
        <v>406</v>
      </c>
      <c r="B14" s="9">
        <v>27</v>
      </c>
      <c r="C14" s="9">
        <v>22</v>
      </c>
      <c r="D14" s="9">
        <v>25</v>
      </c>
      <c r="E14" s="9">
        <v>27</v>
      </c>
      <c r="F14" s="9">
        <v>26</v>
      </c>
      <c r="G14" s="48">
        <f t="shared" si="0"/>
        <v>25.4</v>
      </c>
      <c r="H14" s="86"/>
      <c r="I14" s="9"/>
      <c r="J14" s="9"/>
      <c r="K14" s="9"/>
      <c r="L14" s="9"/>
    </row>
    <row r="15" spans="1:12" ht="14.45" x14ac:dyDescent="0.3">
      <c r="A15" s="9">
        <v>804</v>
      </c>
      <c r="B15" s="9">
        <v>26</v>
      </c>
      <c r="C15" s="9">
        <v>26</v>
      </c>
      <c r="D15" s="9">
        <v>25</v>
      </c>
      <c r="E15" s="9">
        <v>27</v>
      </c>
      <c r="F15" s="9">
        <v>25</v>
      </c>
      <c r="G15" s="48">
        <f t="shared" si="0"/>
        <v>25.8</v>
      </c>
      <c r="H15" s="86"/>
      <c r="I15" s="9"/>
      <c r="J15" s="9"/>
      <c r="K15" s="9"/>
      <c r="L15" s="9"/>
    </row>
    <row r="16" spans="1:12" ht="14.45" x14ac:dyDescent="0.3">
      <c r="A16" s="9"/>
      <c r="B16" s="9"/>
      <c r="C16" s="9"/>
      <c r="D16" s="9"/>
      <c r="E16" s="9"/>
      <c r="F16" s="9"/>
      <c r="G16" s="48">
        <f t="shared" si="0"/>
        <v>0</v>
      </c>
      <c r="H16" s="86"/>
      <c r="I16" s="9"/>
      <c r="J16" s="9"/>
      <c r="K16" s="9"/>
      <c r="L16" s="9"/>
    </row>
    <row r="17" spans="1:12" ht="14.45" x14ac:dyDescent="0.3">
      <c r="A17" s="9"/>
      <c r="B17" s="9"/>
      <c r="C17" s="9"/>
      <c r="D17" s="9"/>
      <c r="E17" s="9"/>
      <c r="F17" s="9"/>
      <c r="G17" s="48">
        <f t="shared" si="0"/>
        <v>0</v>
      </c>
      <c r="H17" s="86"/>
      <c r="I17" s="9"/>
      <c r="J17" s="9"/>
      <c r="K17" s="9"/>
      <c r="L17" s="9"/>
    </row>
    <row r="18" spans="1:12" ht="14.45" x14ac:dyDescent="0.3">
      <c r="A18" s="9"/>
      <c r="B18" s="9"/>
      <c r="C18" s="9"/>
      <c r="D18" s="9"/>
      <c r="E18" s="9"/>
      <c r="F18" s="9"/>
      <c r="G18" s="48">
        <f t="shared" si="0"/>
        <v>0</v>
      </c>
      <c r="H18" s="86"/>
      <c r="I18" s="9"/>
      <c r="J18" s="9"/>
      <c r="K18" s="9"/>
      <c r="L18" s="9"/>
    </row>
    <row r="19" spans="1:12" ht="14.45" x14ac:dyDescent="0.3">
      <c r="A19" s="9"/>
      <c r="B19" s="9"/>
      <c r="C19" s="9"/>
      <c r="D19" s="9"/>
      <c r="E19" s="9"/>
      <c r="F19" s="9"/>
      <c r="G19" s="48">
        <f t="shared" si="0"/>
        <v>0</v>
      </c>
      <c r="H19" s="86"/>
      <c r="I19" s="9"/>
      <c r="J19" s="9"/>
      <c r="K19" s="9"/>
      <c r="L19" s="9"/>
    </row>
    <row r="20" spans="1:12" ht="14.45" x14ac:dyDescent="0.3">
      <c r="A20" s="9"/>
      <c r="B20" s="9"/>
      <c r="C20" s="9"/>
      <c r="D20" s="9"/>
      <c r="E20" s="9"/>
      <c r="F20" s="9"/>
      <c r="G20" s="9"/>
      <c r="H20" s="86"/>
      <c r="I20" s="9"/>
      <c r="J20" s="9"/>
      <c r="K20" s="9"/>
      <c r="L20" s="9"/>
    </row>
    <row r="21" spans="1:12" ht="14.45" x14ac:dyDescent="0.3">
      <c r="A21" s="9"/>
      <c r="B21" s="9"/>
      <c r="C21" s="9"/>
      <c r="D21" s="9"/>
      <c r="E21" s="9"/>
      <c r="F21" s="9"/>
      <c r="G21" s="9"/>
      <c r="H21" s="86"/>
      <c r="I21" s="9"/>
      <c r="J21" s="9"/>
      <c r="K21" s="9"/>
      <c r="L21" s="9"/>
    </row>
    <row r="22" spans="1:12" ht="14.45" x14ac:dyDescent="0.3">
      <c r="A22" s="9"/>
      <c r="B22" s="9"/>
      <c r="C22" s="9"/>
      <c r="D22" s="9"/>
      <c r="E22" s="9"/>
      <c r="F22" s="9"/>
      <c r="G22" s="9"/>
      <c r="H22" s="86"/>
      <c r="I22" s="9"/>
      <c r="J22" s="9"/>
      <c r="K22" s="9"/>
      <c r="L22" s="9"/>
    </row>
    <row r="23" spans="1:12" ht="14.45" x14ac:dyDescent="0.3">
      <c r="A23" s="9"/>
      <c r="B23" s="9"/>
      <c r="C23" s="9"/>
      <c r="D23" s="9"/>
      <c r="E23" s="9"/>
      <c r="F23" s="9"/>
      <c r="G23" s="9"/>
      <c r="H23" s="86"/>
      <c r="I23" s="9"/>
      <c r="J23" s="9"/>
      <c r="K23" s="9"/>
      <c r="L23" s="9"/>
    </row>
    <row r="24" spans="1:12" ht="14.45" x14ac:dyDescent="0.3">
      <c r="A24" s="9"/>
      <c r="B24" s="8"/>
      <c r="C24" s="8"/>
      <c r="D24" s="8"/>
      <c r="E24" s="8"/>
      <c r="F24" s="8"/>
      <c r="G24" s="8"/>
      <c r="H24" s="102"/>
      <c r="I24" s="8"/>
      <c r="J24" s="8"/>
      <c r="K24" s="8"/>
      <c r="L24" s="8"/>
    </row>
    <row r="25" spans="1:12" ht="14.45" x14ac:dyDescent="0.3">
      <c r="A25" s="8"/>
    </row>
  </sheetData>
  <mergeCells count="1">
    <mergeCell ref="B6:I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8"/>
  <sheetViews>
    <sheetView workbookViewId="0"/>
  </sheetViews>
  <sheetFormatPr defaultRowHeight="15" x14ac:dyDescent="0.25"/>
  <cols>
    <col min="2" max="2" width="15.28515625" customWidth="1"/>
    <col min="16" max="16" width="9.140625" customWidth="1"/>
    <col min="17" max="17" width="8.85546875" style="7"/>
  </cols>
  <sheetData>
    <row r="3" spans="2:17" ht="36" x14ac:dyDescent="0.55000000000000004">
      <c r="H3" s="371" t="s">
        <v>254</v>
      </c>
    </row>
    <row r="6" spans="2:17" x14ac:dyDescent="0.25">
      <c r="C6" s="426" t="s">
        <v>255</v>
      </c>
      <c r="D6" s="415" t="s">
        <v>256</v>
      </c>
      <c r="E6" s="416"/>
      <c r="F6" s="429"/>
      <c r="G6" s="447" t="s">
        <v>4</v>
      </c>
      <c r="H6" s="447" t="s">
        <v>58</v>
      </c>
      <c r="I6" s="447" t="s">
        <v>257</v>
      </c>
      <c r="J6" s="447" t="s">
        <v>258</v>
      </c>
      <c r="K6" s="447" t="s">
        <v>259</v>
      </c>
      <c r="L6" s="447" t="s">
        <v>77</v>
      </c>
      <c r="M6" s="447" t="s">
        <v>85</v>
      </c>
      <c r="N6" s="447" t="s">
        <v>12</v>
      </c>
      <c r="O6" s="447" t="s">
        <v>14</v>
      </c>
      <c r="P6" s="445" t="s">
        <v>22</v>
      </c>
    </row>
    <row r="7" spans="2:17" ht="30" x14ac:dyDescent="0.25">
      <c r="C7" s="427"/>
      <c r="D7" s="363" t="s">
        <v>231</v>
      </c>
      <c r="E7" s="363" t="s">
        <v>234</v>
      </c>
      <c r="F7" s="363" t="s">
        <v>225</v>
      </c>
      <c r="G7" s="448"/>
      <c r="H7" s="448"/>
      <c r="I7" s="448"/>
      <c r="J7" s="448"/>
      <c r="K7" s="448"/>
      <c r="L7" s="448"/>
      <c r="M7" s="448"/>
      <c r="N7" s="448"/>
      <c r="O7" s="448"/>
      <c r="P7" s="446"/>
    </row>
    <row r="8" spans="2:17" x14ac:dyDescent="0.25">
      <c r="C8" s="428"/>
      <c r="D8" s="449">
        <v>10</v>
      </c>
      <c r="E8" s="450"/>
      <c r="F8" s="451"/>
      <c r="G8" s="372">
        <v>5</v>
      </c>
      <c r="H8" s="372">
        <v>5</v>
      </c>
      <c r="I8" s="372">
        <v>5</v>
      </c>
      <c r="J8" s="372">
        <v>5</v>
      </c>
      <c r="K8" s="372">
        <v>5</v>
      </c>
      <c r="L8" s="372">
        <v>5</v>
      </c>
      <c r="M8" s="372">
        <v>5</v>
      </c>
      <c r="N8" s="372">
        <v>5</v>
      </c>
      <c r="O8" s="372">
        <v>5</v>
      </c>
      <c r="P8" s="372">
        <v>50</v>
      </c>
    </row>
    <row r="9" spans="2:17" ht="14.45" x14ac:dyDescent="0.3">
      <c r="C9" s="364"/>
      <c r="D9" s="373"/>
      <c r="E9" s="374"/>
      <c r="F9" s="374"/>
      <c r="G9" s="372"/>
      <c r="H9" s="372"/>
      <c r="I9" s="372"/>
      <c r="J9" s="372"/>
      <c r="K9" s="372"/>
      <c r="L9" s="372"/>
      <c r="M9" s="372"/>
      <c r="N9" s="372"/>
      <c r="O9" s="372"/>
      <c r="P9" s="372"/>
    </row>
    <row r="10" spans="2:17" x14ac:dyDescent="0.25">
      <c r="B10" s="375" t="s">
        <v>260</v>
      </c>
      <c r="C10" s="376">
        <v>13</v>
      </c>
      <c r="D10" s="376">
        <v>6</v>
      </c>
      <c r="E10" s="376">
        <v>6</v>
      </c>
      <c r="F10" s="376">
        <v>6</v>
      </c>
      <c r="G10" s="376">
        <v>3</v>
      </c>
      <c r="H10" s="376">
        <v>3</v>
      </c>
      <c r="I10" s="376">
        <v>1</v>
      </c>
      <c r="J10" s="376">
        <v>2</v>
      </c>
      <c r="K10" s="376">
        <v>2</v>
      </c>
      <c r="L10" s="376">
        <v>3</v>
      </c>
      <c r="M10" s="376">
        <v>3</v>
      </c>
      <c r="N10" s="376">
        <v>4</v>
      </c>
      <c r="O10" s="376">
        <v>1</v>
      </c>
      <c r="P10" s="376">
        <f>(D10+E10+F10)/3+G10+H10+I10+J10+K10+L10+M10+N10-O10</f>
        <v>26</v>
      </c>
      <c r="Q10" s="377"/>
    </row>
    <row r="11" spans="2:17" x14ac:dyDescent="0.25">
      <c r="B11" s="375" t="s">
        <v>260</v>
      </c>
      <c r="C11" s="376">
        <v>14</v>
      </c>
      <c r="D11" s="376">
        <v>6</v>
      </c>
      <c r="E11" s="376">
        <v>5</v>
      </c>
      <c r="F11" s="376">
        <v>7</v>
      </c>
      <c r="G11" s="376">
        <v>2</v>
      </c>
      <c r="H11" s="376">
        <v>3</v>
      </c>
      <c r="I11" s="376">
        <v>2</v>
      </c>
      <c r="J11" s="376">
        <v>2</v>
      </c>
      <c r="K11" s="376">
        <v>3</v>
      </c>
      <c r="L11" s="376">
        <v>3</v>
      </c>
      <c r="M11" s="376">
        <v>2</v>
      </c>
      <c r="N11" s="376">
        <v>3</v>
      </c>
      <c r="O11" s="376"/>
      <c r="P11" s="376">
        <f t="shared" ref="P11:P18" si="0">(D11+E11+F11)/3+G11+H11+I11+J11+K11+L11+M11+N11-O11</f>
        <v>26</v>
      </c>
      <c r="Q11" s="377"/>
    </row>
    <row r="12" spans="2:17" x14ac:dyDescent="0.25">
      <c r="B12" s="375" t="s">
        <v>260</v>
      </c>
      <c r="C12" s="378">
        <v>15</v>
      </c>
      <c r="D12" s="376">
        <v>7</v>
      </c>
      <c r="E12" s="376">
        <v>8</v>
      </c>
      <c r="F12" s="376">
        <v>8</v>
      </c>
      <c r="G12" s="376">
        <v>4</v>
      </c>
      <c r="H12" s="376">
        <v>3</v>
      </c>
      <c r="I12" s="376">
        <v>3</v>
      </c>
      <c r="J12" s="376">
        <v>3</v>
      </c>
      <c r="K12" s="376">
        <v>3</v>
      </c>
      <c r="L12" s="376">
        <v>2</v>
      </c>
      <c r="M12" s="376">
        <v>4</v>
      </c>
      <c r="N12" s="376">
        <v>3</v>
      </c>
      <c r="O12" s="376"/>
      <c r="P12" s="378">
        <f t="shared" si="0"/>
        <v>32.666666666666671</v>
      </c>
      <c r="Q12" s="379">
        <v>3</v>
      </c>
    </row>
    <row r="13" spans="2:17" x14ac:dyDescent="0.25">
      <c r="B13" s="375" t="s">
        <v>260</v>
      </c>
      <c r="C13" s="378">
        <v>16</v>
      </c>
      <c r="D13" s="376">
        <v>8</v>
      </c>
      <c r="E13" s="376">
        <v>9</v>
      </c>
      <c r="F13" s="376">
        <v>9</v>
      </c>
      <c r="G13" s="376">
        <v>4</v>
      </c>
      <c r="H13" s="376">
        <v>4</v>
      </c>
      <c r="I13" s="376">
        <v>4</v>
      </c>
      <c r="J13" s="376">
        <v>4</v>
      </c>
      <c r="K13" s="376">
        <v>3</v>
      </c>
      <c r="L13" s="376">
        <v>4</v>
      </c>
      <c r="M13" s="376">
        <v>2</v>
      </c>
      <c r="N13" s="376">
        <v>4</v>
      </c>
      <c r="O13" s="376">
        <v>1</v>
      </c>
      <c r="P13" s="378">
        <f t="shared" si="0"/>
        <v>36.666666666666664</v>
      </c>
      <c r="Q13" s="379">
        <v>2</v>
      </c>
    </row>
    <row r="14" spans="2:17" x14ac:dyDescent="0.25">
      <c r="B14" s="375" t="s">
        <v>260</v>
      </c>
      <c r="C14" s="376">
        <v>17</v>
      </c>
      <c r="D14" s="376">
        <v>7</v>
      </c>
      <c r="E14" s="376">
        <v>6</v>
      </c>
      <c r="F14" s="376">
        <v>7</v>
      </c>
      <c r="G14" s="376">
        <v>3</v>
      </c>
      <c r="H14" s="376">
        <v>2</v>
      </c>
      <c r="I14" s="376">
        <v>2</v>
      </c>
      <c r="J14" s="376">
        <v>3</v>
      </c>
      <c r="K14" s="376">
        <v>3</v>
      </c>
      <c r="L14" s="376">
        <v>3</v>
      </c>
      <c r="M14" s="376">
        <v>4</v>
      </c>
      <c r="N14" s="376">
        <v>4</v>
      </c>
      <c r="O14" s="376"/>
      <c r="P14" s="376">
        <f t="shared" si="0"/>
        <v>30.666666666666668</v>
      </c>
      <c r="Q14" s="379"/>
    </row>
    <row r="15" spans="2:17" x14ac:dyDescent="0.25">
      <c r="B15" s="375" t="s">
        <v>260</v>
      </c>
      <c r="C15" s="376">
        <v>18</v>
      </c>
      <c r="D15" s="376">
        <v>6</v>
      </c>
      <c r="E15" s="376">
        <v>6</v>
      </c>
      <c r="F15" s="376">
        <v>6</v>
      </c>
      <c r="G15" s="376">
        <v>3</v>
      </c>
      <c r="H15" s="376">
        <v>2</v>
      </c>
      <c r="I15" s="376">
        <v>2</v>
      </c>
      <c r="J15" s="376">
        <v>2</v>
      </c>
      <c r="K15" s="376">
        <v>3</v>
      </c>
      <c r="L15" s="376">
        <v>3</v>
      </c>
      <c r="M15" s="376">
        <v>2</v>
      </c>
      <c r="N15" s="376">
        <v>3</v>
      </c>
      <c r="O15" s="376"/>
      <c r="P15" s="376">
        <f t="shared" si="0"/>
        <v>26</v>
      </c>
      <c r="Q15" s="377"/>
    </row>
    <row r="16" spans="2:17" x14ac:dyDescent="0.25">
      <c r="B16" s="30" t="s">
        <v>128</v>
      </c>
      <c r="C16" s="380">
        <v>20</v>
      </c>
      <c r="D16" s="356">
        <v>9</v>
      </c>
      <c r="E16" s="356">
        <v>9</v>
      </c>
      <c r="F16" s="356">
        <v>8</v>
      </c>
      <c r="G16" s="356">
        <v>4</v>
      </c>
      <c r="H16" s="356">
        <v>4</v>
      </c>
      <c r="I16" s="356">
        <v>2</v>
      </c>
      <c r="J16" s="356">
        <v>3</v>
      </c>
      <c r="K16" s="356">
        <v>3</v>
      </c>
      <c r="L16" s="356">
        <v>4</v>
      </c>
      <c r="M16" s="356">
        <v>2</v>
      </c>
      <c r="N16" s="356">
        <v>4</v>
      </c>
      <c r="O16" s="356"/>
      <c r="P16" s="380">
        <f t="shared" si="0"/>
        <v>34.666666666666664</v>
      </c>
      <c r="Q16" s="381">
        <v>2</v>
      </c>
    </row>
    <row r="17" spans="2:17" x14ac:dyDescent="0.25">
      <c r="B17" s="30" t="s">
        <v>128</v>
      </c>
      <c r="C17" s="380">
        <v>21</v>
      </c>
      <c r="D17" s="356">
        <v>8</v>
      </c>
      <c r="E17" s="356">
        <v>8</v>
      </c>
      <c r="F17" s="356">
        <v>9</v>
      </c>
      <c r="G17" s="356">
        <v>3</v>
      </c>
      <c r="H17" s="356">
        <v>3</v>
      </c>
      <c r="I17" s="356">
        <v>4</v>
      </c>
      <c r="J17" s="356">
        <v>4</v>
      </c>
      <c r="K17" s="356">
        <v>3</v>
      </c>
      <c r="L17" s="356">
        <v>4</v>
      </c>
      <c r="M17" s="356">
        <v>2</v>
      </c>
      <c r="N17" s="356">
        <v>3</v>
      </c>
      <c r="O17" s="356"/>
      <c r="P17" s="380">
        <f t="shared" si="0"/>
        <v>34.333333333333336</v>
      </c>
      <c r="Q17" s="381">
        <v>3</v>
      </c>
    </row>
    <row r="18" spans="2:17" x14ac:dyDescent="0.25">
      <c r="B18" s="30" t="s">
        <v>128</v>
      </c>
      <c r="C18" s="356">
        <v>22</v>
      </c>
      <c r="D18" s="356">
        <v>5</v>
      </c>
      <c r="E18" s="356">
        <v>5</v>
      </c>
      <c r="F18" s="356">
        <v>6</v>
      </c>
      <c r="G18" s="356">
        <v>2</v>
      </c>
      <c r="H18" s="356">
        <v>2</v>
      </c>
      <c r="I18" s="356">
        <v>3</v>
      </c>
      <c r="J18" s="356">
        <v>1</v>
      </c>
      <c r="K18" s="356">
        <v>2</v>
      </c>
      <c r="L18" s="356">
        <v>4</v>
      </c>
      <c r="M18" s="356">
        <v>2</v>
      </c>
      <c r="N18" s="356">
        <v>1</v>
      </c>
      <c r="O18" s="356"/>
      <c r="P18" s="356">
        <f t="shared" si="0"/>
        <v>22.333333333333332</v>
      </c>
      <c r="Q18" s="357"/>
    </row>
  </sheetData>
  <mergeCells count="13">
    <mergeCell ref="P6:P7"/>
    <mergeCell ref="C6:C8"/>
    <mergeCell ref="D6:F6"/>
    <mergeCell ref="G6:G7"/>
    <mergeCell ref="H6:H7"/>
    <mergeCell ref="I6:I7"/>
    <mergeCell ref="J6:J7"/>
    <mergeCell ref="D8:F8"/>
    <mergeCell ref="K6:K7"/>
    <mergeCell ref="L6:L7"/>
    <mergeCell ref="M6:M7"/>
    <mergeCell ref="N6:N7"/>
    <mergeCell ref="O6:O7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30"/>
  <sheetViews>
    <sheetView topLeftCell="I1" workbookViewId="0">
      <selection activeCell="AC15" sqref="AC15"/>
    </sheetView>
  </sheetViews>
  <sheetFormatPr defaultRowHeight="15" x14ac:dyDescent="0.25"/>
  <cols>
    <col min="2" max="27" width="5.5703125" customWidth="1"/>
    <col min="28" max="28" width="7.28515625" customWidth="1"/>
    <col min="29" max="29" width="5.5703125" customWidth="1"/>
    <col min="31" max="31" width="8.85546875" style="7"/>
    <col min="33" max="33" width="11.42578125" customWidth="1"/>
    <col min="34" max="34" width="12.5703125" customWidth="1"/>
    <col min="35" max="35" width="9.5703125" style="7" bestFit="1" customWidth="1"/>
    <col min="36" max="36" width="8.85546875" style="7"/>
  </cols>
  <sheetData>
    <row r="2" spans="1:36" ht="26.25" x14ac:dyDescent="0.4">
      <c r="H2" s="11" t="s">
        <v>35</v>
      </c>
    </row>
    <row r="4" spans="1:36" x14ac:dyDescent="0.25">
      <c r="C4" t="s">
        <v>30</v>
      </c>
    </row>
    <row r="5" spans="1:36" thickBot="1" x14ac:dyDescent="0.35"/>
    <row r="6" spans="1:36" ht="29.45" customHeight="1" thickBot="1" x14ac:dyDescent="0.5">
      <c r="A6" t="s">
        <v>236</v>
      </c>
      <c r="B6" s="286" t="s">
        <v>1</v>
      </c>
      <c r="C6" s="452" t="s">
        <v>2</v>
      </c>
      <c r="D6" s="453"/>
      <c r="E6" s="459"/>
      <c r="F6" s="460" t="s">
        <v>36</v>
      </c>
      <c r="G6" s="461"/>
      <c r="H6" s="462"/>
      <c r="I6" s="463" t="s">
        <v>37</v>
      </c>
      <c r="J6" s="456"/>
      <c r="K6" s="464"/>
      <c r="L6" s="452" t="s">
        <v>38</v>
      </c>
      <c r="M6" s="453"/>
      <c r="N6" s="459"/>
      <c r="O6" s="452" t="s">
        <v>18</v>
      </c>
      <c r="P6" s="453"/>
      <c r="Q6" s="459"/>
      <c r="R6" s="452" t="s">
        <v>28</v>
      </c>
      <c r="S6" s="453"/>
      <c r="T6" s="459"/>
      <c r="U6" s="452" t="s">
        <v>19</v>
      </c>
      <c r="V6" s="453"/>
      <c r="W6" s="454"/>
      <c r="X6" s="455" t="s">
        <v>20</v>
      </c>
      <c r="Y6" s="456"/>
      <c r="Z6" s="457"/>
      <c r="AA6" s="287" t="s">
        <v>21</v>
      </c>
      <c r="AB6" s="288" t="s">
        <v>22</v>
      </c>
      <c r="AC6" s="289"/>
      <c r="AE6" s="458" t="s">
        <v>237</v>
      </c>
      <c r="AF6" s="458"/>
      <c r="AG6" s="458"/>
      <c r="AH6" s="458"/>
      <c r="AI6" s="458"/>
      <c r="AJ6" s="458"/>
    </row>
    <row r="7" spans="1:36" ht="45.75" thickBot="1" x14ac:dyDescent="0.5">
      <c r="B7" s="290"/>
      <c r="C7" s="291" t="s">
        <v>226</v>
      </c>
      <c r="D7" s="278" t="s">
        <v>231</v>
      </c>
      <c r="E7" s="292" t="s">
        <v>238</v>
      </c>
      <c r="F7" s="293" t="s">
        <v>226</v>
      </c>
      <c r="G7" s="279" t="s">
        <v>231</v>
      </c>
      <c r="H7" s="294" t="s">
        <v>238</v>
      </c>
      <c r="I7" s="291" t="s">
        <v>226</v>
      </c>
      <c r="J7" s="278" t="s">
        <v>231</v>
      </c>
      <c r="K7" s="295" t="s">
        <v>238</v>
      </c>
      <c r="L7" s="291" t="s">
        <v>226</v>
      </c>
      <c r="M7" s="278" t="s">
        <v>231</v>
      </c>
      <c r="N7" s="296" t="s">
        <v>238</v>
      </c>
      <c r="O7" s="291" t="s">
        <v>226</v>
      </c>
      <c r="P7" s="278" t="s">
        <v>231</v>
      </c>
      <c r="Q7" s="296" t="s">
        <v>238</v>
      </c>
      <c r="R7" s="291" t="s">
        <v>226</v>
      </c>
      <c r="S7" s="278" t="s">
        <v>231</v>
      </c>
      <c r="T7" s="296" t="s">
        <v>238</v>
      </c>
      <c r="U7" s="291" t="s">
        <v>226</v>
      </c>
      <c r="V7" s="278" t="s">
        <v>231</v>
      </c>
      <c r="W7" s="296" t="s">
        <v>238</v>
      </c>
      <c r="X7" s="297" t="s">
        <v>226</v>
      </c>
      <c r="Y7" s="297" t="s">
        <v>231</v>
      </c>
      <c r="Z7" s="298" t="s">
        <v>238</v>
      </c>
      <c r="AA7" s="278"/>
      <c r="AB7" s="86"/>
      <c r="AC7" s="299"/>
      <c r="AE7" s="300"/>
      <c r="AF7" s="300"/>
      <c r="AG7" s="300"/>
      <c r="AH7" s="300"/>
      <c r="AI7" s="300"/>
      <c r="AJ7" s="300"/>
    </row>
    <row r="8" spans="1:36" thickBot="1" x14ac:dyDescent="0.35">
      <c r="B8" s="301"/>
      <c r="C8" s="301">
        <v>10</v>
      </c>
      <c r="D8" s="302">
        <v>10</v>
      </c>
      <c r="E8" s="302">
        <v>10</v>
      </c>
      <c r="F8" s="302">
        <v>10</v>
      </c>
      <c r="G8" s="302">
        <v>10</v>
      </c>
      <c r="H8" s="302">
        <v>10</v>
      </c>
      <c r="I8" s="302">
        <v>10</v>
      </c>
      <c r="J8" s="302">
        <v>10</v>
      </c>
      <c r="K8" s="302">
        <v>10</v>
      </c>
      <c r="L8" s="302">
        <v>10</v>
      </c>
      <c r="M8" s="302">
        <v>10</v>
      </c>
      <c r="N8" s="302">
        <v>10</v>
      </c>
      <c r="O8" s="302">
        <v>10</v>
      </c>
      <c r="P8" s="302">
        <v>10</v>
      </c>
      <c r="Q8" s="302">
        <v>10</v>
      </c>
      <c r="R8" s="302">
        <v>10</v>
      </c>
      <c r="S8" s="302">
        <v>10</v>
      </c>
      <c r="T8" s="302">
        <v>10</v>
      </c>
      <c r="U8" s="302">
        <v>10</v>
      </c>
      <c r="V8" s="302">
        <v>10</v>
      </c>
      <c r="W8" s="302">
        <v>10</v>
      </c>
      <c r="X8" s="302">
        <v>10</v>
      </c>
      <c r="Y8" s="302">
        <v>10</v>
      </c>
      <c r="Z8" s="302">
        <v>10</v>
      </c>
      <c r="AA8" s="301">
        <v>10</v>
      </c>
      <c r="AB8" s="303">
        <f>(C8+D8+E8)/3+(F8+G8+H8)/3+(I8+J8+K8)/3+(L8+M8+N8)/3+(O8+P8+Q8)/3+(R8+S8+T8)/3+(U8+V8+W8)/3+(X8+Y8+Z8)/3-AA8</f>
        <v>70</v>
      </c>
      <c r="AC8" s="299"/>
      <c r="AE8" s="274"/>
      <c r="AF8" s="6"/>
      <c r="AG8" s="6"/>
      <c r="AH8" s="6"/>
      <c r="AI8" s="274"/>
      <c r="AJ8" s="274"/>
    </row>
    <row r="9" spans="1:36" ht="14.45" x14ac:dyDescent="0.3">
      <c r="B9" s="304">
        <v>501</v>
      </c>
      <c r="C9" s="305">
        <v>7</v>
      </c>
      <c r="D9" s="280">
        <v>9</v>
      </c>
      <c r="E9" s="306">
        <v>5</v>
      </c>
      <c r="F9" s="305">
        <v>7</v>
      </c>
      <c r="G9" s="280">
        <v>9</v>
      </c>
      <c r="H9" s="306">
        <v>7</v>
      </c>
      <c r="I9" s="305">
        <v>7</v>
      </c>
      <c r="J9" s="280">
        <v>8</v>
      </c>
      <c r="K9" s="306">
        <v>6</v>
      </c>
      <c r="L9" s="305">
        <v>7</v>
      </c>
      <c r="M9" s="280">
        <v>8</v>
      </c>
      <c r="N9" s="306">
        <v>7</v>
      </c>
      <c r="O9" s="305">
        <v>7</v>
      </c>
      <c r="P9" s="280">
        <v>8</v>
      </c>
      <c r="Q9" s="306">
        <v>7</v>
      </c>
      <c r="R9" s="305">
        <v>7</v>
      </c>
      <c r="S9" s="280">
        <v>9</v>
      </c>
      <c r="T9" s="306">
        <v>7</v>
      </c>
      <c r="U9" s="305">
        <v>7</v>
      </c>
      <c r="V9" s="307">
        <v>9</v>
      </c>
      <c r="W9" s="282">
        <v>7</v>
      </c>
      <c r="X9" s="280">
        <v>7</v>
      </c>
      <c r="Y9" s="280">
        <v>8</v>
      </c>
      <c r="Z9" s="280">
        <v>7</v>
      </c>
      <c r="AA9" s="280"/>
      <c r="AB9" s="303">
        <f t="shared" ref="AB9:AB28" si="0">(C9+D9+E9)/3+(F9+G9+H9)/3+(I9+J9+K9)/3+(L9+M9+N9)/3+(O9+P9+Q9)/3+(R9+S9+T9)/3+(U9+V9+W9)/3+(X9+Y9+Z9)/3-AA9</f>
        <v>59</v>
      </c>
      <c r="AC9" s="299"/>
      <c r="AE9" s="274"/>
      <c r="AF9" s="273"/>
      <c r="AG9" s="273"/>
      <c r="AH9" s="273"/>
      <c r="AI9" s="274"/>
      <c r="AJ9" s="274"/>
    </row>
    <row r="10" spans="1:36" x14ac:dyDescent="0.25">
      <c r="B10" s="308">
        <v>502</v>
      </c>
      <c r="C10" s="309">
        <v>10</v>
      </c>
      <c r="D10" s="275">
        <v>10</v>
      </c>
      <c r="E10" s="299">
        <v>9</v>
      </c>
      <c r="F10" s="309">
        <v>10</v>
      </c>
      <c r="G10" s="275">
        <v>10</v>
      </c>
      <c r="H10" s="299">
        <v>9</v>
      </c>
      <c r="I10" s="309">
        <v>10</v>
      </c>
      <c r="J10" s="275">
        <v>8</v>
      </c>
      <c r="K10" s="299">
        <v>6</v>
      </c>
      <c r="L10" s="309">
        <v>9</v>
      </c>
      <c r="M10" s="275">
        <v>9</v>
      </c>
      <c r="N10" s="299">
        <v>8</v>
      </c>
      <c r="O10" s="309">
        <v>10</v>
      </c>
      <c r="P10" s="275">
        <v>9</v>
      </c>
      <c r="Q10" s="299">
        <v>7</v>
      </c>
      <c r="R10" s="309">
        <v>10</v>
      </c>
      <c r="S10" s="275">
        <v>9</v>
      </c>
      <c r="T10" s="299">
        <v>8</v>
      </c>
      <c r="U10" s="309">
        <v>9</v>
      </c>
      <c r="V10" s="277">
        <v>8</v>
      </c>
      <c r="W10" s="276">
        <v>8</v>
      </c>
      <c r="X10" s="275">
        <v>9</v>
      </c>
      <c r="Y10" s="275">
        <v>8</v>
      </c>
      <c r="Z10" s="275">
        <v>8</v>
      </c>
      <c r="AA10" s="275"/>
      <c r="AB10" s="310">
        <f t="shared" si="0"/>
        <v>70.333333333333329</v>
      </c>
      <c r="AC10" s="311">
        <v>2</v>
      </c>
      <c r="AE10" s="274"/>
      <c r="AF10" s="273"/>
      <c r="AG10" s="273"/>
      <c r="AH10" s="273"/>
      <c r="AI10" s="274"/>
      <c r="AJ10" s="274"/>
    </row>
    <row r="11" spans="1:36" ht="14.45" x14ac:dyDescent="0.3">
      <c r="B11" s="308">
        <v>503</v>
      </c>
      <c r="C11" s="309">
        <v>7</v>
      </c>
      <c r="D11" s="275">
        <v>9</v>
      </c>
      <c r="E11" s="299">
        <v>5</v>
      </c>
      <c r="F11" s="309">
        <v>8</v>
      </c>
      <c r="G11" s="275">
        <v>9</v>
      </c>
      <c r="H11" s="299">
        <v>7</v>
      </c>
      <c r="I11" s="309">
        <v>8</v>
      </c>
      <c r="J11" s="275">
        <v>8</v>
      </c>
      <c r="K11" s="299">
        <v>6</v>
      </c>
      <c r="L11" s="309">
        <v>8</v>
      </c>
      <c r="M11" s="275">
        <v>8</v>
      </c>
      <c r="N11" s="299">
        <v>7</v>
      </c>
      <c r="O11" s="309">
        <v>8</v>
      </c>
      <c r="P11" s="275">
        <v>8</v>
      </c>
      <c r="Q11" s="299">
        <v>7</v>
      </c>
      <c r="R11" s="309">
        <v>8</v>
      </c>
      <c r="S11" s="275">
        <v>8</v>
      </c>
      <c r="T11" s="299">
        <v>7</v>
      </c>
      <c r="U11" s="309">
        <v>7</v>
      </c>
      <c r="V11" s="277">
        <v>7</v>
      </c>
      <c r="W11" s="276">
        <v>8</v>
      </c>
      <c r="X11" s="275">
        <v>7</v>
      </c>
      <c r="Y11" s="275">
        <v>7</v>
      </c>
      <c r="Z11" s="275">
        <v>8</v>
      </c>
      <c r="AA11" s="275"/>
      <c r="AB11" s="303">
        <f t="shared" si="0"/>
        <v>60</v>
      </c>
      <c r="AC11" s="299"/>
      <c r="AE11" s="312"/>
      <c r="AF11" s="6"/>
      <c r="AG11" s="6"/>
      <c r="AH11" s="6"/>
      <c r="AI11" s="313"/>
      <c r="AJ11" s="274"/>
    </row>
    <row r="12" spans="1:36" ht="14.45" x14ac:dyDescent="0.3">
      <c r="B12" s="308">
        <v>504</v>
      </c>
      <c r="C12" s="309">
        <v>7</v>
      </c>
      <c r="D12" s="275">
        <v>7</v>
      </c>
      <c r="E12" s="299">
        <v>6</v>
      </c>
      <c r="F12" s="309">
        <v>9</v>
      </c>
      <c r="G12" s="275">
        <v>8</v>
      </c>
      <c r="H12" s="299">
        <v>9</v>
      </c>
      <c r="I12" s="309">
        <v>8</v>
      </c>
      <c r="J12" s="275">
        <v>7</v>
      </c>
      <c r="K12" s="299">
        <v>6</v>
      </c>
      <c r="L12" s="309">
        <v>8</v>
      </c>
      <c r="M12" s="275">
        <v>7</v>
      </c>
      <c r="N12" s="299">
        <v>7</v>
      </c>
      <c r="O12" s="309">
        <v>7</v>
      </c>
      <c r="P12" s="275">
        <v>7</v>
      </c>
      <c r="Q12" s="299">
        <v>7</v>
      </c>
      <c r="R12" s="309">
        <v>7</v>
      </c>
      <c r="S12" s="275">
        <v>8</v>
      </c>
      <c r="T12" s="299">
        <v>7</v>
      </c>
      <c r="U12" s="309">
        <v>7</v>
      </c>
      <c r="V12" s="277">
        <v>6</v>
      </c>
      <c r="W12" s="276">
        <v>7</v>
      </c>
      <c r="X12" s="275">
        <v>7</v>
      </c>
      <c r="Y12" s="275">
        <v>6</v>
      </c>
      <c r="Z12" s="275">
        <v>7</v>
      </c>
      <c r="AA12" s="275"/>
      <c r="AB12" s="303">
        <f t="shared" si="0"/>
        <v>57.333333333333329</v>
      </c>
      <c r="AC12" s="299"/>
      <c r="AE12" s="314"/>
      <c r="AF12" s="57"/>
      <c r="AG12" s="57"/>
      <c r="AH12" s="57"/>
      <c r="AI12" s="315"/>
      <c r="AJ12" s="314"/>
    </row>
    <row r="13" spans="1:36" ht="14.45" x14ac:dyDescent="0.3">
      <c r="B13" s="308">
        <v>505</v>
      </c>
      <c r="C13" s="309">
        <v>9</v>
      </c>
      <c r="D13" s="275">
        <v>8</v>
      </c>
      <c r="E13" s="299">
        <v>7</v>
      </c>
      <c r="F13" s="309">
        <v>9</v>
      </c>
      <c r="G13" s="275">
        <v>9</v>
      </c>
      <c r="H13" s="299">
        <v>8</v>
      </c>
      <c r="I13" s="309">
        <v>9</v>
      </c>
      <c r="J13" s="275">
        <v>8</v>
      </c>
      <c r="K13" s="299">
        <v>6</v>
      </c>
      <c r="L13" s="309">
        <v>9</v>
      </c>
      <c r="M13" s="275">
        <v>8</v>
      </c>
      <c r="N13" s="299">
        <v>8</v>
      </c>
      <c r="O13" s="309">
        <v>9</v>
      </c>
      <c r="P13" s="275">
        <v>8</v>
      </c>
      <c r="Q13" s="299">
        <v>7</v>
      </c>
      <c r="R13" s="309">
        <v>9</v>
      </c>
      <c r="S13" s="275">
        <v>8</v>
      </c>
      <c r="T13" s="299">
        <v>7</v>
      </c>
      <c r="U13" s="309">
        <v>9</v>
      </c>
      <c r="V13" s="277">
        <v>8</v>
      </c>
      <c r="W13" s="276">
        <v>7</v>
      </c>
      <c r="X13" s="275">
        <v>9</v>
      </c>
      <c r="Y13" s="275">
        <v>9</v>
      </c>
      <c r="Z13" s="275">
        <v>7</v>
      </c>
      <c r="AA13" s="275"/>
      <c r="AB13" s="303">
        <f t="shared" si="0"/>
        <v>65</v>
      </c>
      <c r="AC13" s="299"/>
      <c r="AE13" s="274"/>
      <c r="AF13" s="6"/>
      <c r="AG13" s="6"/>
      <c r="AH13" s="6"/>
      <c r="AI13" s="313"/>
      <c r="AJ13" s="274"/>
    </row>
    <row r="14" spans="1:36" x14ac:dyDescent="0.25">
      <c r="B14" s="308">
        <v>506</v>
      </c>
      <c r="C14" s="309">
        <v>8</v>
      </c>
      <c r="D14" s="275">
        <v>7</v>
      </c>
      <c r="E14" s="299">
        <v>10</v>
      </c>
      <c r="F14" s="309">
        <v>8</v>
      </c>
      <c r="G14" s="275">
        <v>8</v>
      </c>
      <c r="H14" s="299">
        <v>9</v>
      </c>
      <c r="I14" s="309">
        <v>8</v>
      </c>
      <c r="J14" s="275">
        <v>7</v>
      </c>
      <c r="K14" s="299">
        <v>10</v>
      </c>
      <c r="L14" s="309">
        <v>8</v>
      </c>
      <c r="M14" s="275">
        <v>7</v>
      </c>
      <c r="N14" s="299">
        <v>10</v>
      </c>
      <c r="O14" s="309">
        <v>8</v>
      </c>
      <c r="P14" s="275">
        <v>7</v>
      </c>
      <c r="Q14" s="299">
        <v>9</v>
      </c>
      <c r="R14" s="309">
        <v>8</v>
      </c>
      <c r="S14" s="275">
        <v>6</v>
      </c>
      <c r="T14" s="299">
        <v>8</v>
      </c>
      <c r="U14" s="309">
        <v>9</v>
      </c>
      <c r="V14" s="277">
        <v>7</v>
      </c>
      <c r="W14" s="276">
        <v>9</v>
      </c>
      <c r="X14" s="275">
        <v>9</v>
      </c>
      <c r="Y14" s="275">
        <v>8</v>
      </c>
      <c r="Z14" s="275">
        <v>9</v>
      </c>
      <c r="AA14" s="275"/>
      <c r="AB14" s="316">
        <f t="shared" si="0"/>
        <v>65.666666666666671</v>
      </c>
      <c r="AC14" s="317">
        <v>3</v>
      </c>
      <c r="AE14" s="274"/>
      <c r="AF14" s="6"/>
      <c r="AG14" s="6"/>
      <c r="AH14" s="6"/>
      <c r="AI14" s="313"/>
      <c r="AJ14" s="274"/>
    </row>
    <row r="15" spans="1:36" x14ac:dyDescent="0.25">
      <c r="B15" s="395">
        <v>507</v>
      </c>
      <c r="C15" s="309">
        <v>10</v>
      </c>
      <c r="D15" s="275">
        <v>8</v>
      </c>
      <c r="E15" s="299">
        <v>8</v>
      </c>
      <c r="F15" s="309">
        <v>10</v>
      </c>
      <c r="G15" s="275">
        <v>8</v>
      </c>
      <c r="H15" s="299">
        <v>8</v>
      </c>
      <c r="I15" s="309">
        <v>10</v>
      </c>
      <c r="J15" s="275">
        <v>8</v>
      </c>
      <c r="K15" s="299">
        <v>10</v>
      </c>
      <c r="L15" s="309">
        <v>10</v>
      </c>
      <c r="M15" s="275">
        <v>8</v>
      </c>
      <c r="N15" s="299">
        <v>10</v>
      </c>
      <c r="O15" s="309">
        <v>10</v>
      </c>
      <c r="P15" s="275">
        <v>8</v>
      </c>
      <c r="Q15" s="299">
        <v>9</v>
      </c>
      <c r="R15" s="309">
        <v>10</v>
      </c>
      <c r="S15" s="275">
        <v>8</v>
      </c>
      <c r="T15" s="299">
        <v>10</v>
      </c>
      <c r="U15" s="309">
        <v>10</v>
      </c>
      <c r="V15" s="277">
        <v>8</v>
      </c>
      <c r="W15" s="276">
        <v>8</v>
      </c>
      <c r="X15" s="275">
        <v>10</v>
      </c>
      <c r="Y15" s="275">
        <v>8</v>
      </c>
      <c r="Z15" s="275">
        <v>8</v>
      </c>
      <c r="AA15" s="275"/>
      <c r="AB15" s="318">
        <f t="shared" si="0"/>
        <v>71.666666666666671</v>
      </c>
      <c r="AC15" s="319">
        <v>1</v>
      </c>
      <c r="AE15" s="320"/>
      <c r="AF15" s="321"/>
      <c r="AG15" s="321"/>
      <c r="AH15" s="321"/>
      <c r="AI15" s="322"/>
      <c r="AJ15" s="320"/>
    </row>
    <row r="16" spans="1:36" ht="14.45" x14ac:dyDescent="0.3">
      <c r="B16" s="308">
        <v>508</v>
      </c>
      <c r="C16" s="309">
        <v>8</v>
      </c>
      <c r="D16" s="275">
        <v>7</v>
      </c>
      <c r="E16" s="299">
        <v>7</v>
      </c>
      <c r="F16" s="309">
        <v>9</v>
      </c>
      <c r="G16" s="275">
        <v>8</v>
      </c>
      <c r="H16" s="299">
        <v>8</v>
      </c>
      <c r="I16" s="309">
        <v>9</v>
      </c>
      <c r="J16" s="275">
        <v>8</v>
      </c>
      <c r="K16" s="299">
        <v>10</v>
      </c>
      <c r="L16" s="309">
        <v>8</v>
      </c>
      <c r="M16" s="275">
        <v>7</v>
      </c>
      <c r="N16" s="299">
        <v>8</v>
      </c>
      <c r="O16" s="309">
        <v>8</v>
      </c>
      <c r="P16" s="275">
        <v>7</v>
      </c>
      <c r="Q16" s="299">
        <v>8</v>
      </c>
      <c r="R16" s="309">
        <v>8</v>
      </c>
      <c r="S16" s="275">
        <v>7</v>
      </c>
      <c r="T16" s="299">
        <v>8</v>
      </c>
      <c r="U16" s="309">
        <v>8</v>
      </c>
      <c r="V16" s="277">
        <v>8</v>
      </c>
      <c r="W16" s="276">
        <v>9</v>
      </c>
      <c r="X16" s="275">
        <v>9</v>
      </c>
      <c r="Y16" s="275">
        <v>8</v>
      </c>
      <c r="Z16" s="275">
        <v>9</v>
      </c>
      <c r="AA16" s="275"/>
      <c r="AB16" s="303">
        <f t="shared" si="0"/>
        <v>64.666666666666671</v>
      </c>
      <c r="AC16" s="299"/>
      <c r="AE16" s="274"/>
      <c r="AF16" s="6"/>
      <c r="AG16" s="6"/>
      <c r="AH16" s="6"/>
      <c r="AI16" s="313"/>
      <c r="AJ16" s="274"/>
    </row>
    <row r="17" spans="2:36" ht="14.45" x14ac:dyDescent="0.3">
      <c r="B17" s="308"/>
      <c r="C17" s="309"/>
      <c r="D17" s="275"/>
      <c r="E17" s="299"/>
      <c r="F17" s="309"/>
      <c r="G17" s="275"/>
      <c r="H17" s="299"/>
      <c r="I17" s="309"/>
      <c r="J17" s="275"/>
      <c r="K17" s="299"/>
      <c r="L17" s="309"/>
      <c r="M17" s="275"/>
      <c r="N17" s="299"/>
      <c r="O17" s="309"/>
      <c r="P17" s="275"/>
      <c r="Q17" s="299"/>
      <c r="R17" s="309"/>
      <c r="S17" s="275"/>
      <c r="T17" s="299"/>
      <c r="U17" s="309"/>
      <c r="V17" s="277"/>
      <c r="W17" s="276"/>
      <c r="X17" s="275"/>
      <c r="Y17" s="275"/>
      <c r="Z17" s="275"/>
      <c r="AA17" s="275"/>
      <c r="AB17" s="323">
        <f t="shared" si="0"/>
        <v>0</v>
      </c>
      <c r="AC17" s="299"/>
      <c r="AE17" s="274"/>
      <c r="AF17" s="6"/>
      <c r="AG17" s="6"/>
      <c r="AH17" s="6"/>
      <c r="AI17" s="313"/>
      <c r="AJ17" s="274"/>
    </row>
    <row r="18" spans="2:36" ht="14.45" x14ac:dyDescent="0.3">
      <c r="B18" s="308"/>
      <c r="C18" s="309"/>
      <c r="D18" s="275"/>
      <c r="E18" s="299"/>
      <c r="F18" s="309"/>
      <c r="G18" s="275"/>
      <c r="H18" s="299"/>
      <c r="I18" s="309"/>
      <c r="J18" s="275"/>
      <c r="K18" s="299"/>
      <c r="L18" s="309"/>
      <c r="M18" s="275"/>
      <c r="N18" s="299"/>
      <c r="O18" s="309"/>
      <c r="P18" s="275"/>
      <c r="Q18" s="299"/>
      <c r="R18" s="309"/>
      <c r="S18" s="275"/>
      <c r="T18" s="299"/>
      <c r="U18" s="309"/>
      <c r="V18" s="277"/>
      <c r="W18" s="276"/>
      <c r="X18" s="275"/>
      <c r="Y18" s="275"/>
      <c r="Z18" s="275"/>
      <c r="AA18" s="275"/>
      <c r="AB18" s="323">
        <f t="shared" si="0"/>
        <v>0</v>
      </c>
      <c r="AC18" s="299"/>
      <c r="AE18" s="274"/>
      <c r="AF18" s="6"/>
      <c r="AG18" s="6"/>
      <c r="AH18" s="6"/>
      <c r="AI18" s="313"/>
      <c r="AJ18" s="274"/>
    </row>
    <row r="19" spans="2:36" ht="14.45" x14ac:dyDescent="0.3">
      <c r="B19" s="308"/>
      <c r="C19" s="309"/>
      <c r="D19" s="275"/>
      <c r="E19" s="299"/>
      <c r="F19" s="309"/>
      <c r="G19" s="275"/>
      <c r="H19" s="299"/>
      <c r="I19" s="309"/>
      <c r="J19" s="275"/>
      <c r="K19" s="299"/>
      <c r="L19" s="309"/>
      <c r="M19" s="275"/>
      <c r="N19" s="299"/>
      <c r="O19" s="309"/>
      <c r="P19" s="275"/>
      <c r="Q19" s="299"/>
      <c r="R19" s="309"/>
      <c r="S19" s="275"/>
      <c r="T19" s="299"/>
      <c r="U19" s="309"/>
      <c r="V19" s="277"/>
      <c r="W19" s="276"/>
      <c r="X19" s="275"/>
      <c r="Y19" s="275"/>
      <c r="Z19" s="275"/>
      <c r="AA19" s="275"/>
      <c r="AB19" s="323">
        <f t="shared" si="0"/>
        <v>0</v>
      </c>
      <c r="AC19" s="299"/>
      <c r="AE19" s="281"/>
      <c r="AF19" s="324"/>
      <c r="AG19" s="324"/>
      <c r="AH19" s="324"/>
      <c r="AI19" s="281">
        <f t="shared" ref="AI19:AI20" si="1">(AF19+AG19+AH19)/3</f>
        <v>0</v>
      </c>
      <c r="AJ19" s="281"/>
    </row>
    <row r="20" spans="2:36" ht="14.45" x14ac:dyDescent="0.3">
      <c r="B20" s="308"/>
      <c r="C20" s="309"/>
      <c r="D20" s="275"/>
      <c r="E20" s="299"/>
      <c r="F20" s="309"/>
      <c r="G20" s="275"/>
      <c r="H20" s="299"/>
      <c r="I20" s="309"/>
      <c r="J20" s="275"/>
      <c r="K20" s="299"/>
      <c r="L20" s="309"/>
      <c r="M20" s="275"/>
      <c r="N20" s="299"/>
      <c r="O20" s="309"/>
      <c r="P20" s="275"/>
      <c r="Q20" s="299"/>
      <c r="R20" s="309"/>
      <c r="S20" s="275"/>
      <c r="T20" s="299"/>
      <c r="U20" s="309"/>
      <c r="V20" s="277"/>
      <c r="W20" s="276"/>
      <c r="X20" s="275"/>
      <c r="Y20" s="275"/>
      <c r="Z20" s="275"/>
      <c r="AA20" s="275"/>
      <c r="AB20" s="323">
        <f t="shared" si="0"/>
        <v>0</v>
      </c>
      <c r="AC20" s="299"/>
      <c r="AE20" s="325"/>
      <c r="AF20" s="326"/>
      <c r="AG20" s="326"/>
      <c r="AH20" s="326"/>
      <c r="AI20" s="325">
        <f t="shared" si="1"/>
        <v>0</v>
      </c>
      <c r="AJ20" s="325"/>
    </row>
    <row r="21" spans="2:36" ht="14.45" x14ac:dyDescent="0.3">
      <c r="B21" s="308"/>
      <c r="C21" s="309"/>
      <c r="D21" s="275"/>
      <c r="E21" s="299"/>
      <c r="F21" s="309"/>
      <c r="G21" s="275"/>
      <c r="H21" s="299"/>
      <c r="I21" s="309"/>
      <c r="J21" s="275"/>
      <c r="K21" s="299"/>
      <c r="L21" s="309"/>
      <c r="M21" s="275"/>
      <c r="N21" s="299"/>
      <c r="O21" s="309"/>
      <c r="P21" s="275"/>
      <c r="Q21" s="299"/>
      <c r="R21" s="309"/>
      <c r="S21" s="275"/>
      <c r="T21" s="299"/>
      <c r="U21" s="309"/>
      <c r="V21" s="277"/>
      <c r="W21" s="276"/>
      <c r="X21" s="275"/>
      <c r="Y21" s="275"/>
      <c r="Z21" s="275"/>
      <c r="AA21" s="275"/>
      <c r="AB21" s="323">
        <f t="shared" si="0"/>
        <v>0</v>
      </c>
      <c r="AC21" s="299"/>
      <c r="AE21" s="274"/>
      <c r="AF21" s="6"/>
      <c r="AG21" s="6"/>
      <c r="AH21" s="6"/>
      <c r="AI21" s="274"/>
      <c r="AJ21" s="274"/>
    </row>
    <row r="22" spans="2:36" x14ac:dyDescent="0.25">
      <c r="B22" s="308"/>
      <c r="C22" s="309"/>
      <c r="D22" s="275"/>
      <c r="E22" s="299"/>
      <c r="F22" s="309"/>
      <c r="G22" s="275"/>
      <c r="H22" s="299"/>
      <c r="I22" s="309"/>
      <c r="J22" s="275"/>
      <c r="K22" s="299"/>
      <c r="L22" s="309"/>
      <c r="M22" s="275"/>
      <c r="N22" s="299"/>
      <c r="O22" s="309"/>
      <c r="P22" s="275"/>
      <c r="Q22" s="299"/>
      <c r="R22" s="309"/>
      <c r="S22" s="275"/>
      <c r="T22" s="299"/>
      <c r="U22" s="309"/>
      <c r="V22" s="277"/>
      <c r="W22" s="276"/>
      <c r="X22" s="275"/>
      <c r="Y22" s="275"/>
      <c r="Z22" s="275"/>
      <c r="AA22" s="275"/>
      <c r="AB22" s="323">
        <f t="shared" si="0"/>
        <v>0</v>
      </c>
      <c r="AC22" s="299"/>
      <c r="AE22" s="274">
        <v>507</v>
      </c>
      <c r="AF22" s="6" t="s">
        <v>239</v>
      </c>
      <c r="AG22" s="6"/>
      <c r="AH22" s="6"/>
      <c r="AI22" s="274"/>
      <c r="AJ22" s="274"/>
    </row>
    <row r="23" spans="2:36" x14ac:dyDescent="0.25">
      <c r="B23" s="308"/>
      <c r="C23" s="309"/>
      <c r="D23" s="275"/>
      <c r="E23" s="299"/>
      <c r="F23" s="309"/>
      <c r="G23" s="275"/>
      <c r="H23" s="299"/>
      <c r="I23" s="309"/>
      <c r="J23" s="275"/>
      <c r="K23" s="299"/>
      <c r="L23" s="309"/>
      <c r="M23" s="275"/>
      <c r="N23" s="299"/>
      <c r="O23" s="309"/>
      <c r="P23" s="275"/>
      <c r="Q23" s="299"/>
      <c r="R23" s="309"/>
      <c r="S23" s="275"/>
      <c r="T23" s="299"/>
      <c r="U23" s="309"/>
      <c r="V23" s="277"/>
      <c r="W23" s="276"/>
      <c r="X23" s="275"/>
      <c r="Y23" s="275"/>
      <c r="Z23" s="275"/>
      <c r="AA23" s="275"/>
      <c r="AB23" s="323">
        <f t="shared" si="0"/>
        <v>0</v>
      </c>
      <c r="AC23" s="299"/>
      <c r="AE23" s="274">
        <v>502</v>
      </c>
      <c r="AF23" s="6" t="s">
        <v>240</v>
      </c>
      <c r="AG23" s="6" t="s">
        <v>214</v>
      </c>
      <c r="AH23" s="6"/>
      <c r="AI23" s="274"/>
      <c r="AJ23" s="274"/>
    </row>
    <row r="24" spans="2:36" x14ac:dyDescent="0.25">
      <c r="B24" s="308"/>
      <c r="C24" s="309"/>
      <c r="D24" s="275"/>
      <c r="E24" s="299"/>
      <c r="F24" s="309"/>
      <c r="G24" s="275"/>
      <c r="H24" s="299"/>
      <c r="I24" s="309"/>
      <c r="J24" s="275"/>
      <c r="K24" s="299"/>
      <c r="L24" s="309"/>
      <c r="M24" s="275"/>
      <c r="N24" s="299"/>
      <c r="O24" s="309"/>
      <c r="P24" s="275"/>
      <c r="Q24" s="299"/>
      <c r="R24" s="309"/>
      <c r="S24" s="275"/>
      <c r="T24" s="299"/>
      <c r="U24" s="309"/>
      <c r="V24" s="277"/>
      <c r="W24" s="276"/>
      <c r="X24" s="275"/>
      <c r="Y24" s="275"/>
      <c r="Z24" s="275"/>
      <c r="AA24" s="275"/>
      <c r="AB24" s="323">
        <f t="shared" si="0"/>
        <v>0</v>
      </c>
      <c r="AC24" s="299"/>
      <c r="AE24" s="274">
        <v>506</v>
      </c>
      <c r="AF24" s="6" t="s">
        <v>241</v>
      </c>
      <c r="AG24" s="6"/>
      <c r="AH24" s="6"/>
      <c r="AI24" s="274"/>
      <c r="AJ24" s="274"/>
    </row>
    <row r="25" spans="2:36" x14ac:dyDescent="0.25">
      <c r="B25" s="308"/>
      <c r="C25" s="309"/>
      <c r="D25" s="275"/>
      <c r="E25" s="299"/>
      <c r="F25" s="309"/>
      <c r="G25" s="275"/>
      <c r="H25" s="299"/>
      <c r="I25" s="309"/>
      <c r="J25" s="275"/>
      <c r="K25" s="299"/>
      <c r="L25" s="309"/>
      <c r="M25" s="275"/>
      <c r="N25" s="299"/>
      <c r="O25" s="309"/>
      <c r="P25" s="275"/>
      <c r="Q25" s="299"/>
      <c r="R25" s="309"/>
      <c r="S25" s="275"/>
      <c r="T25" s="299"/>
      <c r="U25" s="309"/>
      <c r="V25" s="277"/>
      <c r="W25" s="276"/>
      <c r="X25" s="275"/>
      <c r="Y25" s="275"/>
      <c r="Z25" s="275"/>
      <c r="AA25" s="275"/>
      <c r="AB25" s="323">
        <f t="shared" si="0"/>
        <v>0</v>
      </c>
      <c r="AC25" s="299"/>
      <c r="AE25" s="274"/>
      <c r="AF25" s="6"/>
      <c r="AG25" s="6"/>
      <c r="AH25" s="6"/>
      <c r="AI25" s="274">
        <f>(AF25+AG25+AH25)/3</f>
        <v>0</v>
      </c>
      <c r="AJ25" s="274"/>
    </row>
    <row r="26" spans="2:36" x14ac:dyDescent="0.25">
      <c r="B26" s="308"/>
      <c r="C26" s="309"/>
      <c r="D26" s="275"/>
      <c r="E26" s="299"/>
      <c r="F26" s="309"/>
      <c r="G26" s="275"/>
      <c r="H26" s="299"/>
      <c r="I26" s="309"/>
      <c r="J26" s="275"/>
      <c r="K26" s="299"/>
      <c r="L26" s="309"/>
      <c r="M26" s="275"/>
      <c r="N26" s="299"/>
      <c r="O26" s="309"/>
      <c r="P26" s="275"/>
      <c r="Q26" s="299"/>
      <c r="R26" s="309"/>
      <c r="S26" s="275"/>
      <c r="T26" s="299"/>
      <c r="U26" s="309"/>
      <c r="V26" s="277"/>
      <c r="W26" s="276"/>
      <c r="X26" s="275"/>
      <c r="Y26" s="275"/>
      <c r="Z26" s="275"/>
      <c r="AA26" s="275"/>
      <c r="AB26" s="323">
        <f t="shared" si="0"/>
        <v>0</v>
      </c>
      <c r="AC26" s="299"/>
      <c r="AE26" s="274"/>
      <c r="AF26" s="6"/>
      <c r="AG26" s="6"/>
      <c r="AH26" s="6"/>
      <c r="AI26" s="274">
        <f>(AF26+AG26+AH26)/3</f>
        <v>0</v>
      </c>
      <c r="AJ26" s="274"/>
    </row>
    <row r="27" spans="2:36" ht="15.75" thickBot="1" x14ac:dyDescent="0.3">
      <c r="B27" s="327"/>
      <c r="C27" s="328"/>
      <c r="D27" s="329"/>
      <c r="E27" s="330"/>
      <c r="F27" s="328"/>
      <c r="G27" s="329"/>
      <c r="H27" s="330"/>
      <c r="I27" s="328"/>
      <c r="J27" s="329"/>
      <c r="K27" s="330"/>
      <c r="L27" s="328"/>
      <c r="M27" s="329"/>
      <c r="N27" s="330"/>
      <c r="O27" s="328"/>
      <c r="P27" s="329"/>
      <c r="Q27" s="330"/>
      <c r="R27" s="328"/>
      <c r="S27" s="329"/>
      <c r="T27" s="330"/>
      <c r="U27" s="328"/>
      <c r="V27" s="331"/>
      <c r="W27" s="332"/>
      <c r="X27" s="329"/>
      <c r="Y27" s="329"/>
      <c r="Z27" s="329"/>
      <c r="AA27" s="329"/>
      <c r="AB27" s="333">
        <f t="shared" si="0"/>
        <v>0</v>
      </c>
      <c r="AC27" s="330"/>
      <c r="AE27" s="274"/>
      <c r="AF27" s="6"/>
      <c r="AG27" s="6"/>
      <c r="AH27" s="6"/>
      <c r="AI27" s="274">
        <f>(AF27+AG27+AH27)/3</f>
        <v>0</v>
      </c>
      <c r="AJ27" s="274"/>
    </row>
    <row r="28" spans="2:36" x14ac:dyDescent="0.25">
      <c r="AB28" s="307">
        <f t="shared" si="0"/>
        <v>0</v>
      </c>
      <c r="AE28" s="274"/>
      <c r="AF28" s="6"/>
      <c r="AG28" s="6"/>
      <c r="AH28" s="6"/>
      <c r="AI28" s="274"/>
      <c r="AJ28" s="274"/>
    </row>
    <row r="29" spans="2:36" x14ac:dyDescent="0.25">
      <c r="AE29" s="274"/>
      <c r="AF29" s="6"/>
      <c r="AG29" s="6"/>
    </row>
    <row r="30" spans="2:36" x14ac:dyDescent="0.25">
      <c r="AE30" s="274"/>
      <c r="AF30" s="6"/>
      <c r="AG30" s="6"/>
    </row>
  </sheetData>
  <mergeCells count="9">
    <mergeCell ref="U6:W6"/>
    <mergeCell ref="X6:Z6"/>
    <mergeCell ref="AE6:AJ6"/>
    <mergeCell ref="C6:E6"/>
    <mergeCell ref="F6:H6"/>
    <mergeCell ref="I6:K6"/>
    <mergeCell ref="L6:N6"/>
    <mergeCell ref="O6:Q6"/>
    <mergeCell ref="R6:T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/>
  </sheetViews>
  <sheetFormatPr defaultRowHeight="15" x14ac:dyDescent="0.25"/>
  <cols>
    <col min="1" max="1" width="12.85546875" customWidth="1"/>
  </cols>
  <sheetData>
    <row r="2" spans="1:7" ht="26.25" x14ac:dyDescent="0.4">
      <c r="C2" s="11" t="s">
        <v>32</v>
      </c>
    </row>
    <row r="4" spans="1:7" x14ac:dyDescent="0.25">
      <c r="B4" t="s">
        <v>33</v>
      </c>
    </row>
    <row r="6" spans="1:7" thickBot="1" x14ac:dyDescent="0.35"/>
    <row r="7" spans="1:7" x14ac:dyDescent="0.25">
      <c r="A7" s="335"/>
      <c r="B7" s="336" t="s">
        <v>1</v>
      </c>
      <c r="C7" s="336" t="s">
        <v>123</v>
      </c>
      <c r="D7" s="336"/>
      <c r="E7" s="336"/>
      <c r="F7" s="336" t="s">
        <v>22</v>
      </c>
      <c r="G7" s="337" t="s">
        <v>124</v>
      </c>
    </row>
    <row r="8" spans="1:7" ht="25.5" x14ac:dyDescent="0.25">
      <c r="A8" s="338"/>
      <c r="B8" s="6"/>
      <c r="C8" s="285" t="s">
        <v>242</v>
      </c>
      <c r="D8" s="285" t="s">
        <v>234</v>
      </c>
      <c r="E8" s="285" t="s">
        <v>226</v>
      </c>
      <c r="F8" s="6"/>
      <c r="G8" s="339"/>
    </row>
    <row r="9" spans="1:7" ht="14.45" x14ac:dyDescent="0.3">
      <c r="A9" s="338"/>
      <c r="B9" s="6"/>
      <c r="C9" s="6"/>
      <c r="D9" s="6"/>
      <c r="E9" s="6"/>
      <c r="F9" s="6">
        <f t="shared" ref="F9:F17" si="0">(C9+D9+E9)/3</f>
        <v>0</v>
      </c>
      <c r="G9" s="339"/>
    </row>
    <row r="10" spans="1:7" ht="15.75" x14ac:dyDescent="0.25">
      <c r="A10" s="340" t="s">
        <v>120</v>
      </c>
      <c r="B10" s="41">
        <v>601</v>
      </c>
      <c r="C10" s="41">
        <v>30</v>
      </c>
      <c r="D10" s="41">
        <v>30</v>
      </c>
      <c r="E10" s="41">
        <v>30</v>
      </c>
      <c r="F10" s="341">
        <f t="shared" si="0"/>
        <v>30</v>
      </c>
      <c r="G10" s="342">
        <v>1</v>
      </c>
    </row>
    <row r="11" spans="1:7" ht="15.75" x14ac:dyDescent="0.25">
      <c r="A11" s="340" t="s">
        <v>122</v>
      </c>
      <c r="B11" s="41">
        <v>607</v>
      </c>
      <c r="C11" s="41">
        <v>24</v>
      </c>
      <c r="D11" s="41">
        <v>24</v>
      </c>
      <c r="E11" s="41">
        <v>28</v>
      </c>
      <c r="F11" s="341">
        <f t="shared" si="0"/>
        <v>25.333333333333332</v>
      </c>
      <c r="G11" s="342">
        <v>3</v>
      </c>
    </row>
    <row r="12" spans="1:7" ht="15.6" x14ac:dyDescent="0.3">
      <c r="A12" s="340"/>
      <c r="B12" s="41">
        <v>603</v>
      </c>
      <c r="C12" s="41">
        <v>29</v>
      </c>
      <c r="D12" s="41">
        <v>29</v>
      </c>
      <c r="E12" s="41">
        <v>29</v>
      </c>
      <c r="F12" s="341">
        <f t="shared" si="0"/>
        <v>29</v>
      </c>
      <c r="G12" s="342">
        <v>2</v>
      </c>
    </row>
    <row r="13" spans="1:7" ht="15.6" x14ac:dyDescent="0.3">
      <c r="A13" s="340"/>
      <c r="B13" s="41"/>
      <c r="C13" s="41"/>
      <c r="D13" s="41"/>
      <c r="E13" s="41"/>
      <c r="F13" s="341">
        <f t="shared" si="0"/>
        <v>0</v>
      </c>
      <c r="G13" s="342"/>
    </row>
    <row r="14" spans="1:7" ht="15.75" x14ac:dyDescent="0.25">
      <c r="A14" s="338" t="s">
        <v>121</v>
      </c>
      <c r="B14" s="52">
        <v>602</v>
      </c>
      <c r="C14" s="52">
        <v>30</v>
      </c>
      <c r="D14" s="52">
        <v>30</v>
      </c>
      <c r="E14" s="52">
        <v>30</v>
      </c>
      <c r="F14" s="343">
        <f t="shared" si="0"/>
        <v>30</v>
      </c>
      <c r="G14" s="344">
        <v>1</v>
      </c>
    </row>
    <row r="15" spans="1:7" ht="15.6" x14ac:dyDescent="0.3">
      <c r="A15" s="340"/>
      <c r="B15" s="52">
        <v>605</v>
      </c>
      <c r="C15" s="52">
        <v>29</v>
      </c>
      <c r="D15" s="52">
        <v>29</v>
      </c>
      <c r="E15" s="52">
        <v>29</v>
      </c>
      <c r="F15" s="343">
        <f t="shared" si="0"/>
        <v>29</v>
      </c>
      <c r="G15" s="344">
        <v>2</v>
      </c>
    </row>
    <row r="16" spans="1:7" ht="15.6" x14ac:dyDescent="0.3">
      <c r="A16" s="340"/>
      <c r="B16" s="52">
        <v>606</v>
      </c>
      <c r="C16" s="52">
        <v>28</v>
      </c>
      <c r="D16" s="52">
        <v>28</v>
      </c>
      <c r="E16" s="52">
        <v>29</v>
      </c>
      <c r="F16" s="343">
        <f t="shared" si="0"/>
        <v>28.333333333333332</v>
      </c>
      <c r="G16" s="344">
        <v>3</v>
      </c>
    </row>
    <row r="17" spans="1:7" ht="15.6" x14ac:dyDescent="0.3">
      <c r="A17" s="340"/>
      <c r="B17" s="52">
        <v>608</v>
      </c>
      <c r="C17" s="52">
        <v>27</v>
      </c>
      <c r="D17" s="52">
        <v>27</v>
      </c>
      <c r="E17" s="52">
        <v>28</v>
      </c>
      <c r="F17" s="343">
        <f t="shared" si="0"/>
        <v>27.333333333333332</v>
      </c>
      <c r="G17" s="344"/>
    </row>
    <row r="18" spans="1:7" ht="14.45" x14ac:dyDescent="0.3">
      <c r="A18" s="345"/>
      <c r="B18" s="33"/>
      <c r="C18" s="33"/>
      <c r="D18" s="33"/>
      <c r="E18" s="33"/>
      <c r="F18" s="33"/>
      <c r="G18" s="346"/>
    </row>
    <row r="19" spans="1:7" ht="14.45" x14ac:dyDescent="0.3">
      <c r="A19" s="345"/>
      <c r="B19" s="33"/>
      <c r="C19" s="33"/>
      <c r="D19" s="33"/>
      <c r="E19" s="33"/>
      <c r="F19" s="33"/>
      <c r="G19" s="346"/>
    </row>
    <row r="20" spans="1:7" ht="14.45" x14ac:dyDescent="0.3">
      <c r="A20" s="345"/>
      <c r="B20" s="33"/>
      <c r="C20" s="33"/>
      <c r="D20" s="33"/>
      <c r="E20" s="33"/>
      <c r="F20" s="33"/>
      <c r="G20" s="346"/>
    </row>
    <row r="21" spans="1:7" ht="14.45" x14ac:dyDescent="0.3">
      <c r="A21" s="345"/>
      <c r="B21" s="33"/>
      <c r="C21" s="33"/>
      <c r="D21" s="33"/>
      <c r="E21" s="33"/>
      <c r="F21" s="33"/>
      <c r="G21" s="346"/>
    </row>
    <row r="22" spans="1:7" thickBot="1" x14ac:dyDescent="0.35">
      <c r="A22" s="347"/>
      <c r="B22" s="348"/>
      <c r="C22" s="348"/>
      <c r="D22" s="348"/>
      <c r="E22" s="348"/>
      <c r="F22" s="348"/>
      <c r="G22" s="349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7"/>
  <sheetViews>
    <sheetView workbookViewId="0">
      <selection activeCell="J9" sqref="J9"/>
    </sheetView>
  </sheetViews>
  <sheetFormatPr defaultRowHeight="15" x14ac:dyDescent="0.25"/>
  <cols>
    <col min="3" max="3" width="11.42578125" customWidth="1"/>
    <col min="4" max="4" width="11.28515625" customWidth="1"/>
    <col min="5" max="5" width="10.42578125" customWidth="1"/>
  </cols>
  <sheetData>
    <row r="3" spans="1:9" ht="26.25" x14ac:dyDescent="0.4">
      <c r="A3" s="11" t="s">
        <v>29</v>
      </c>
    </row>
    <row r="5" spans="1:9" x14ac:dyDescent="0.25">
      <c r="I5" s="8"/>
    </row>
    <row r="6" spans="1:9" x14ac:dyDescent="0.25">
      <c r="B6" s="6" t="s">
        <v>1</v>
      </c>
      <c r="C6" s="6" t="s">
        <v>123</v>
      </c>
      <c r="D6" s="6"/>
      <c r="E6" s="6"/>
      <c r="F6" s="6" t="s">
        <v>22</v>
      </c>
      <c r="G6" s="6" t="s">
        <v>124</v>
      </c>
      <c r="I6" s="8"/>
    </row>
    <row r="7" spans="1:9" ht="25.5" x14ac:dyDescent="0.25">
      <c r="B7" s="6"/>
      <c r="C7" s="334" t="s">
        <v>226</v>
      </c>
      <c r="D7" s="334" t="s">
        <v>243</v>
      </c>
      <c r="E7" s="334" t="s">
        <v>229</v>
      </c>
      <c r="F7" s="6"/>
      <c r="G7" s="6"/>
      <c r="I7" s="8"/>
    </row>
    <row r="8" spans="1:9" x14ac:dyDescent="0.25">
      <c r="B8" s="6"/>
      <c r="C8" s="6"/>
      <c r="D8" s="6"/>
      <c r="E8" s="6"/>
      <c r="F8" s="6">
        <f>(C8+D8+E8)/3</f>
        <v>0</v>
      </c>
      <c r="G8" s="6"/>
      <c r="I8" s="8"/>
    </row>
    <row r="9" spans="1:9" ht="30" x14ac:dyDescent="0.25">
      <c r="A9" s="352" t="s">
        <v>244</v>
      </c>
      <c r="B9" s="52">
        <v>701</v>
      </c>
      <c r="C9" s="52">
        <v>28</v>
      </c>
      <c r="D9" s="52">
        <v>28</v>
      </c>
      <c r="E9" s="52">
        <v>28</v>
      </c>
      <c r="F9" s="52">
        <f t="shared" ref="F9:F24" si="0">(C9+D9+E9)/3</f>
        <v>28</v>
      </c>
      <c r="G9" s="52"/>
      <c r="I9" s="8"/>
    </row>
    <row r="10" spans="1:9" x14ac:dyDescent="0.25">
      <c r="A10" s="49"/>
      <c r="B10" s="52">
        <v>703</v>
      </c>
      <c r="C10" s="52">
        <v>30</v>
      </c>
      <c r="D10" s="52">
        <v>30</v>
      </c>
      <c r="E10" s="52">
        <v>30</v>
      </c>
      <c r="F10" s="52">
        <f t="shared" si="0"/>
        <v>30</v>
      </c>
      <c r="G10" s="52"/>
      <c r="I10" s="8"/>
    </row>
    <row r="11" spans="1:9" x14ac:dyDescent="0.25">
      <c r="A11" s="49"/>
      <c r="B11" s="52"/>
      <c r="C11" s="52"/>
      <c r="D11" s="52"/>
      <c r="E11" s="52"/>
      <c r="F11" s="52">
        <f t="shared" si="0"/>
        <v>0</v>
      </c>
      <c r="G11" s="52"/>
      <c r="I11" s="8"/>
    </row>
    <row r="12" spans="1:9" x14ac:dyDescent="0.25">
      <c r="A12" s="56"/>
      <c r="B12" s="57">
        <v>702</v>
      </c>
      <c r="C12" s="57">
        <v>28</v>
      </c>
      <c r="D12" s="57">
        <v>28</v>
      </c>
      <c r="E12" s="57">
        <v>28</v>
      </c>
      <c r="F12" s="57">
        <f t="shared" si="0"/>
        <v>28</v>
      </c>
      <c r="G12" s="57"/>
      <c r="I12" s="8"/>
    </row>
    <row r="13" spans="1:9" ht="45" x14ac:dyDescent="0.25">
      <c r="A13" s="353" t="s">
        <v>245</v>
      </c>
      <c r="B13" s="57">
        <v>704</v>
      </c>
      <c r="C13" s="57">
        <v>22</v>
      </c>
      <c r="D13" s="57">
        <v>22</v>
      </c>
      <c r="E13" s="57">
        <v>22</v>
      </c>
      <c r="F13" s="57">
        <f t="shared" si="0"/>
        <v>22</v>
      </c>
      <c r="G13" s="57"/>
      <c r="I13" s="8"/>
    </row>
    <row r="14" spans="1:9" x14ac:dyDescent="0.25">
      <c r="A14" s="56"/>
      <c r="B14" s="57"/>
      <c r="C14" s="57"/>
      <c r="D14" s="57"/>
      <c r="E14" s="57"/>
      <c r="F14" s="57">
        <f t="shared" si="0"/>
        <v>0</v>
      </c>
      <c r="G14" s="57"/>
      <c r="I14" s="8"/>
    </row>
    <row r="15" spans="1:9" x14ac:dyDescent="0.25">
      <c r="A15" s="56"/>
      <c r="B15" s="57"/>
      <c r="C15" s="57"/>
      <c r="D15" s="57"/>
      <c r="E15" s="57"/>
      <c r="F15" s="57">
        <f t="shared" si="0"/>
        <v>0</v>
      </c>
      <c r="G15" s="57"/>
      <c r="I15" s="8"/>
    </row>
    <row r="16" spans="1:9" x14ac:dyDescent="0.25">
      <c r="B16" s="6"/>
      <c r="C16" s="6"/>
      <c r="D16" s="6"/>
      <c r="E16" s="6"/>
      <c r="F16" s="6">
        <f t="shared" si="0"/>
        <v>0</v>
      </c>
      <c r="G16" s="6"/>
      <c r="I16" s="8"/>
    </row>
    <row r="17" spans="2:9" x14ac:dyDescent="0.25">
      <c r="B17" s="6"/>
      <c r="C17" s="6"/>
      <c r="D17" s="6"/>
      <c r="E17" s="6"/>
      <c r="F17" s="6">
        <f t="shared" si="0"/>
        <v>0</v>
      </c>
      <c r="G17" s="6"/>
      <c r="I17" s="8"/>
    </row>
    <row r="18" spans="2:9" x14ac:dyDescent="0.25">
      <c r="B18" s="6"/>
      <c r="C18" s="6"/>
      <c r="D18" s="6"/>
      <c r="E18" s="6"/>
      <c r="F18" s="6">
        <f t="shared" si="0"/>
        <v>0</v>
      </c>
      <c r="G18" s="6"/>
      <c r="I18" s="8"/>
    </row>
    <row r="19" spans="2:9" x14ac:dyDescent="0.25">
      <c r="B19" s="6"/>
      <c r="C19" s="6"/>
      <c r="D19" s="6"/>
      <c r="E19" s="6"/>
      <c r="F19" s="6">
        <f t="shared" si="0"/>
        <v>0</v>
      </c>
      <c r="G19" s="6"/>
      <c r="I19" s="8"/>
    </row>
    <row r="20" spans="2:9" x14ac:dyDescent="0.25">
      <c r="B20" s="6"/>
      <c r="C20" s="6"/>
      <c r="D20" s="6"/>
      <c r="E20" s="6"/>
      <c r="F20" s="6">
        <f t="shared" si="0"/>
        <v>0</v>
      </c>
      <c r="G20" s="6"/>
      <c r="I20" s="8"/>
    </row>
    <row r="21" spans="2:9" x14ac:dyDescent="0.25">
      <c r="B21" s="6"/>
      <c r="C21" s="6"/>
      <c r="D21" s="6"/>
      <c r="E21" s="6"/>
      <c r="F21" s="6">
        <f t="shared" si="0"/>
        <v>0</v>
      </c>
      <c r="G21" s="6"/>
      <c r="I21" s="8"/>
    </row>
    <row r="22" spans="2:9" x14ac:dyDescent="0.25">
      <c r="B22" s="6"/>
      <c r="C22" s="6"/>
      <c r="D22" s="6"/>
      <c r="E22" s="6"/>
      <c r="F22" s="6">
        <f t="shared" si="0"/>
        <v>0</v>
      </c>
      <c r="G22" s="6"/>
      <c r="I22" s="8"/>
    </row>
    <row r="23" spans="2:9" x14ac:dyDescent="0.25">
      <c r="B23" s="6"/>
      <c r="C23" s="6"/>
      <c r="D23" s="6"/>
      <c r="E23" s="6"/>
      <c r="F23" s="6">
        <f t="shared" si="0"/>
        <v>0</v>
      </c>
      <c r="G23" s="6"/>
      <c r="I23" s="8"/>
    </row>
    <row r="24" spans="2:9" x14ac:dyDescent="0.25">
      <c r="B24" s="6"/>
      <c r="C24" s="6"/>
      <c r="D24" s="6"/>
      <c r="E24" s="6"/>
      <c r="F24" s="6">
        <f t="shared" si="0"/>
        <v>0</v>
      </c>
      <c r="G24" s="6"/>
      <c r="I24" s="8"/>
    </row>
    <row r="25" spans="2:9" x14ac:dyDescent="0.25">
      <c r="B25" s="6"/>
      <c r="C25" s="6"/>
      <c r="D25" s="6"/>
      <c r="E25" s="6"/>
      <c r="F25" s="6"/>
      <c r="G25" s="6"/>
      <c r="I25" s="8"/>
    </row>
    <row r="26" spans="2:9" x14ac:dyDescent="0.25">
      <c r="B26" s="6"/>
      <c r="C26" s="6"/>
      <c r="D26" s="6"/>
    </row>
    <row r="27" spans="2:9" x14ac:dyDescent="0.25">
      <c r="B27" s="6"/>
      <c r="C27" s="6"/>
      <c r="D27" s="6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13" sqref="E13"/>
    </sheetView>
  </sheetViews>
  <sheetFormatPr defaultRowHeight="15" x14ac:dyDescent="0.25"/>
  <sheetData>
    <row r="1" spans="1:5" ht="18.75" x14ac:dyDescent="0.3">
      <c r="A1" s="383" t="s">
        <v>261</v>
      </c>
      <c r="B1" s="97"/>
      <c r="C1" s="97"/>
      <c r="D1" s="97"/>
      <c r="E1" s="97"/>
    </row>
    <row r="2" spans="1:5" x14ac:dyDescent="0.25">
      <c r="A2" s="6" t="s">
        <v>262</v>
      </c>
      <c r="B2" s="6" t="s">
        <v>263</v>
      </c>
      <c r="C2" s="6" t="s">
        <v>264</v>
      </c>
      <c r="D2" s="6" t="s">
        <v>265</v>
      </c>
    </row>
    <row r="3" spans="1:5" ht="14.45" x14ac:dyDescent="0.3">
      <c r="A3" s="6">
        <v>210</v>
      </c>
      <c r="B3" s="6">
        <v>29</v>
      </c>
      <c r="C3" s="6">
        <v>29</v>
      </c>
      <c r="D3" s="6">
        <v>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selection activeCell="L16" sqref="L15:L16"/>
    </sheetView>
  </sheetViews>
  <sheetFormatPr defaultRowHeight="15" x14ac:dyDescent="0.25"/>
  <cols>
    <col min="1" max="1" width="6.28515625" customWidth="1"/>
    <col min="2" max="22" width="6.7109375" customWidth="1"/>
    <col min="23" max="23" width="6.7109375" style="97" customWidth="1"/>
    <col min="24" max="27" width="6.7109375" customWidth="1"/>
  </cols>
  <sheetData>
    <row r="1" spans="1:23" ht="15" customHeight="1" x14ac:dyDescent="0.3">
      <c r="H1" s="383" t="s">
        <v>138</v>
      </c>
      <c r="I1" s="383"/>
      <c r="J1" s="383"/>
      <c r="K1" s="383"/>
      <c r="L1" s="383"/>
      <c r="M1" s="383"/>
      <c r="N1" s="383"/>
      <c r="O1" s="383"/>
      <c r="P1" s="383"/>
      <c r="Q1" s="383"/>
    </row>
    <row r="3" spans="1:23" ht="51" customHeight="1" x14ac:dyDescent="0.25">
      <c r="B3" s="1" t="s">
        <v>1</v>
      </c>
      <c r="C3" s="397" t="s">
        <v>2</v>
      </c>
      <c r="D3" s="398"/>
      <c r="E3" s="398"/>
      <c r="F3" s="90"/>
      <c r="G3" s="90"/>
      <c r="H3" s="46" t="s">
        <v>3</v>
      </c>
      <c r="I3" s="46" t="s">
        <v>56</v>
      </c>
      <c r="J3" s="46" t="s">
        <v>5</v>
      </c>
      <c r="K3" s="46" t="s">
        <v>6</v>
      </c>
      <c r="L3" s="1" t="s">
        <v>7</v>
      </c>
      <c r="M3" s="1" t="s">
        <v>57</v>
      </c>
      <c r="N3" s="46" t="s">
        <v>12</v>
      </c>
      <c r="O3" s="46" t="s">
        <v>9</v>
      </c>
      <c r="P3" s="1" t="s">
        <v>10</v>
      </c>
      <c r="Q3" s="397" t="s">
        <v>11</v>
      </c>
      <c r="R3" s="398"/>
      <c r="S3" s="399"/>
      <c r="T3" s="1" t="s">
        <v>86</v>
      </c>
      <c r="U3" s="1" t="s">
        <v>14</v>
      </c>
      <c r="V3" s="16" t="s">
        <v>22</v>
      </c>
      <c r="W3" s="98" t="s">
        <v>124</v>
      </c>
    </row>
    <row r="4" spans="1:23" ht="14.45" x14ac:dyDescent="0.3">
      <c r="B4" s="6"/>
      <c r="C4" s="415">
        <v>10</v>
      </c>
      <c r="D4" s="416"/>
      <c r="E4" s="416"/>
      <c r="F4" s="92"/>
      <c r="G4" s="92"/>
      <c r="H4" s="47">
        <v>10</v>
      </c>
      <c r="I4" s="47">
        <v>10</v>
      </c>
      <c r="J4" s="47">
        <v>10</v>
      </c>
      <c r="K4" s="47">
        <v>10</v>
      </c>
      <c r="L4" s="6">
        <v>10</v>
      </c>
      <c r="M4" s="6">
        <v>10</v>
      </c>
      <c r="N4" s="47">
        <v>10</v>
      </c>
      <c r="O4" s="47">
        <v>10</v>
      </c>
      <c r="P4" s="6">
        <v>5</v>
      </c>
      <c r="Q4" s="53">
        <v>5</v>
      </c>
      <c r="R4" s="53">
        <v>5</v>
      </c>
      <c r="S4" s="47">
        <v>5</v>
      </c>
      <c r="T4" s="6">
        <v>5</v>
      </c>
      <c r="U4" s="6">
        <v>5</v>
      </c>
      <c r="V4" s="6">
        <v>115</v>
      </c>
      <c r="W4" s="98"/>
    </row>
    <row r="5" spans="1:23" s="23" customFormat="1" ht="25.5" x14ac:dyDescent="0.25">
      <c r="B5" s="24"/>
      <c r="C5" s="74" t="s">
        <v>134</v>
      </c>
      <c r="D5" s="74" t="s">
        <v>135</v>
      </c>
      <c r="E5" s="74" t="s">
        <v>136</v>
      </c>
      <c r="F5" s="91" t="s">
        <v>139</v>
      </c>
      <c r="G5" s="91" t="s">
        <v>140</v>
      </c>
      <c r="H5" s="25"/>
      <c r="I5" s="25"/>
      <c r="J5" s="25"/>
      <c r="K5" s="25"/>
      <c r="L5" s="24"/>
      <c r="M5" s="24"/>
      <c r="N5" s="25"/>
      <c r="O5" s="25"/>
      <c r="P5" s="24"/>
      <c r="Q5" s="54"/>
      <c r="R5" s="54"/>
      <c r="S5" s="25"/>
      <c r="T5" s="24"/>
      <c r="U5" s="24"/>
      <c r="V5" s="24"/>
      <c r="W5" s="99"/>
    </row>
    <row r="6" spans="1:23" s="28" customFormat="1" x14ac:dyDescent="0.25">
      <c r="A6" s="28" t="s">
        <v>121</v>
      </c>
      <c r="B6" s="29">
        <v>4</v>
      </c>
      <c r="C6" s="29">
        <v>5</v>
      </c>
      <c r="D6" s="29">
        <v>6</v>
      </c>
      <c r="E6" s="29">
        <v>6</v>
      </c>
      <c r="F6" s="29">
        <v>6</v>
      </c>
      <c r="G6" s="29">
        <v>5</v>
      </c>
      <c r="H6" s="29">
        <v>6</v>
      </c>
      <c r="I6" s="29">
        <v>5</v>
      </c>
      <c r="J6" s="29">
        <v>2</v>
      </c>
      <c r="K6" s="29">
        <v>5</v>
      </c>
      <c r="L6" s="29">
        <v>4</v>
      </c>
      <c r="M6" s="29">
        <v>5</v>
      </c>
      <c r="N6" s="29">
        <v>5</v>
      </c>
      <c r="O6" s="29">
        <v>6</v>
      </c>
      <c r="P6" s="29">
        <v>2</v>
      </c>
      <c r="Q6" s="29">
        <v>1</v>
      </c>
      <c r="R6" s="29">
        <v>4</v>
      </c>
      <c r="S6" s="29">
        <v>3</v>
      </c>
      <c r="T6" s="29">
        <v>2</v>
      </c>
      <c r="U6" s="29"/>
      <c r="V6" s="29">
        <f>(C6+D6+E6+F6+G6)/5+H6+I6+J6+K6+L6+M6+N6+O6+P6+S6+T6-U6</f>
        <v>50.6</v>
      </c>
      <c r="W6" s="79">
        <v>3</v>
      </c>
    </row>
    <row r="7" spans="1:23" s="28" customFormat="1" ht="14.45" x14ac:dyDescent="0.3">
      <c r="B7" s="29">
        <v>5</v>
      </c>
      <c r="C7" s="29">
        <v>6</v>
      </c>
      <c r="D7" s="29">
        <v>8</v>
      </c>
      <c r="E7" s="29">
        <v>7</v>
      </c>
      <c r="F7" s="29">
        <v>8</v>
      </c>
      <c r="G7" s="29">
        <v>7</v>
      </c>
      <c r="H7" s="29">
        <v>6</v>
      </c>
      <c r="I7" s="29">
        <v>7</v>
      </c>
      <c r="J7" s="29">
        <v>10</v>
      </c>
      <c r="K7" s="29">
        <v>9</v>
      </c>
      <c r="L7" s="29">
        <v>4</v>
      </c>
      <c r="M7" s="29">
        <v>7</v>
      </c>
      <c r="N7" s="29">
        <v>7</v>
      </c>
      <c r="O7" s="29">
        <v>6</v>
      </c>
      <c r="P7" s="29">
        <v>2</v>
      </c>
      <c r="Q7" s="29">
        <v>3</v>
      </c>
      <c r="R7" s="29">
        <v>4</v>
      </c>
      <c r="S7" s="29">
        <v>4</v>
      </c>
      <c r="T7" s="29">
        <v>3</v>
      </c>
      <c r="U7" s="29"/>
      <c r="V7" s="29">
        <f t="shared" ref="V7:V12" si="0">(C7+D7+E7+F7+G7)/5+H7+I7+J7+K7+L7+M7+N7+O7+P7+S7+T7-U7</f>
        <v>72.2</v>
      </c>
      <c r="W7" s="79">
        <v>2</v>
      </c>
    </row>
    <row r="8" spans="1:23" s="28" customFormat="1" ht="14.45" x14ac:dyDescent="0.3">
      <c r="B8" s="29">
        <v>7</v>
      </c>
      <c r="C8" s="29">
        <v>8</v>
      </c>
      <c r="D8" s="29">
        <v>9</v>
      </c>
      <c r="E8" s="29">
        <v>9</v>
      </c>
      <c r="F8" s="29">
        <v>10</v>
      </c>
      <c r="G8" s="29">
        <v>9</v>
      </c>
      <c r="H8" s="29">
        <v>8</v>
      </c>
      <c r="I8" s="29">
        <v>9</v>
      </c>
      <c r="J8" s="29">
        <v>10</v>
      </c>
      <c r="K8" s="29">
        <v>9</v>
      </c>
      <c r="L8" s="29">
        <v>5</v>
      </c>
      <c r="M8" s="29">
        <v>7</v>
      </c>
      <c r="N8" s="29">
        <v>8</v>
      </c>
      <c r="O8" s="29">
        <v>7</v>
      </c>
      <c r="P8" s="29">
        <v>3</v>
      </c>
      <c r="Q8" s="29">
        <v>4</v>
      </c>
      <c r="R8" s="29">
        <v>5</v>
      </c>
      <c r="S8" s="29">
        <v>5</v>
      </c>
      <c r="T8" s="29">
        <v>4</v>
      </c>
      <c r="U8" s="29"/>
      <c r="V8" s="29">
        <f t="shared" si="0"/>
        <v>84</v>
      </c>
      <c r="W8" s="79">
        <v>1</v>
      </c>
    </row>
    <row r="9" spans="1:23" s="93" customFormat="1" x14ac:dyDescent="0.25">
      <c r="A9" s="93" t="s">
        <v>122</v>
      </c>
      <c r="B9" s="94">
        <v>9</v>
      </c>
      <c r="C9" s="94">
        <v>6</v>
      </c>
      <c r="D9" s="94">
        <v>5</v>
      </c>
      <c r="E9" s="94">
        <v>6</v>
      </c>
      <c r="F9" s="94">
        <v>8</v>
      </c>
      <c r="G9" s="94">
        <v>5</v>
      </c>
      <c r="H9" s="94">
        <v>5</v>
      </c>
      <c r="I9" s="94">
        <v>6</v>
      </c>
      <c r="J9" s="94">
        <v>4</v>
      </c>
      <c r="K9" s="94">
        <v>6</v>
      </c>
      <c r="L9" s="94">
        <v>4</v>
      </c>
      <c r="M9" s="94">
        <v>3</v>
      </c>
      <c r="N9" s="94">
        <v>3</v>
      </c>
      <c r="O9" s="94">
        <v>3</v>
      </c>
      <c r="P9" s="94">
        <v>2</v>
      </c>
      <c r="Q9" s="94">
        <v>2</v>
      </c>
      <c r="R9" s="94">
        <v>3</v>
      </c>
      <c r="S9" s="94">
        <v>3</v>
      </c>
      <c r="T9" s="94">
        <v>2</v>
      </c>
      <c r="U9" s="94"/>
      <c r="V9" s="94">
        <f t="shared" si="0"/>
        <v>47</v>
      </c>
      <c r="W9" s="100">
        <v>0</v>
      </c>
    </row>
    <row r="10" spans="1:23" s="93" customFormat="1" ht="14.45" x14ac:dyDescent="0.3">
      <c r="B10" s="94">
        <v>39</v>
      </c>
      <c r="C10" s="94">
        <v>7</v>
      </c>
      <c r="D10" s="94">
        <v>6</v>
      </c>
      <c r="E10" s="94">
        <v>7</v>
      </c>
      <c r="F10" s="94">
        <v>7</v>
      </c>
      <c r="G10" s="94">
        <v>7</v>
      </c>
      <c r="H10" s="94">
        <v>7</v>
      </c>
      <c r="I10" s="94">
        <v>6</v>
      </c>
      <c r="J10" s="94">
        <v>8</v>
      </c>
      <c r="K10" s="94">
        <v>4</v>
      </c>
      <c r="L10" s="94">
        <v>4</v>
      </c>
      <c r="M10" s="94">
        <v>5</v>
      </c>
      <c r="N10" s="94">
        <v>5</v>
      </c>
      <c r="O10" s="94">
        <v>4</v>
      </c>
      <c r="P10" s="94">
        <v>2</v>
      </c>
      <c r="Q10" s="94">
        <v>2</v>
      </c>
      <c r="R10" s="94">
        <v>3</v>
      </c>
      <c r="S10" s="94">
        <v>2</v>
      </c>
      <c r="T10" s="94">
        <v>2</v>
      </c>
      <c r="U10" s="94"/>
      <c r="V10" s="94">
        <f t="shared" si="0"/>
        <v>55.8</v>
      </c>
      <c r="W10" s="100">
        <v>0</v>
      </c>
    </row>
    <row r="11" spans="1:23" s="95" customFormat="1" x14ac:dyDescent="0.25">
      <c r="A11" s="95" t="s">
        <v>120</v>
      </c>
      <c r="B11" s="96">
        <v>11</v>
      </c>
      <c r="C11" s="96">
        <v>7</v>
      </c>
      <c r="D11" s="96">
        <v>8</v>
      </c>
      <c r="E11" s="96">
        <v>8</v>
      </c>
      <c r="F11" s="96">
        <v>8</v>
      </c>
      <c r="G11" s="96">
        <v>9</v>
      </c>
      <c r="H11" s="96">
        <v>8</v>
      </c>
      <c r="I11" s="96">
        <v>8</v>
      </c>
      <c r="J11" s="96">
        <v>4</v>
      </c>
      <c r="K11" s="96">
        <v>7</v>
      </c>
      <c r="L11" s="96">
        <v>7</v>
      </c>
      <c r="M11" s="96">
        <v>7</v>
      </c>
      <c r="N11" s="96">
        <v>6</v>
      </c>
      <c r="O11" s="96">
        <v>8</v>
      </c>
      <c r="P11" s="96">
        <v>5</v>
      </c>
      <c r="Q11" s="96">
        <v>3</v>
      </c>
      <c r="R11" s="96">
        <v>5</v>
      </c>
      <c r="S11" s="96">
        <v>3</v>
      </c>
      <c r="T11" s="96">
        <v>4</v>
      </c>
      <c r="U11" s="96"/>
      <c r="V11" s="96">
        <f t="shared" si="0"/>
        <v>75</v>
      </c>
      <c r="W11" s="101">
        <v>3</v>
      </c>
    </row>
    <row r="12" spans="1:23" s="95" customFormat="1" ht="14.45" x14ac:dyDescent="0.3">
      <c r="B12" s="96">
        <v>12</v>
      </c>
      <c r="C12" s="96">
        <v>6</v>
      </c>
      <c r="D12" s="96">
        <v>5</v>
      </c>
      <c r="E12" s="96">
        <v>6</v>
      </c>
      <c r="F12" s="96">
        <v>7</v>
      </c>
      <c r="G12" s="96">
        <v>6</v>
      </c>
      <c r="H12" s="96">
        <v>7</v>
      </c>
      <c r="I12" s="96">
        <v>7</v>
      </c>
      <c r="J12" s="96">
        <v>5</v>
      </c>
      <c r="K12" s="96">
        <v>8</v>
      </c>
      <c r="L12" s="96">
        <v>4</v>
      </c>
      <c r="M12" s="96">
        <v>5</v>
      </c>
      <c r="N12" s="96">
        <v>5</v>
      </c>
      <c r="O12" s="96">
        <v>7</v>
      </c>
      <c r="P12" s="96">
        <v>2</v>
      </c>
      <c r="Q12" s="96">
        <v>2</v>
      </c>
      <c r="R12" s="96">
        <v>3</v>
      </c>
      <c r="S12" s="96">
        <v>2</v>
      </c>
      <c r="T12" s="96">
        <v>2</v>
      </c>
      <c r="U12" s="96"/>
      <c r="V12" s="96">
        <f t="shared" si="0"/>
        <v>60</v>
      </c>
      <c r="W12" s="101">
        <v>0</v>
      </c>
    </row>
    <row r="13" spans="1:23" ht="14.45" x14ac:dyDescent="0.3">
      <c r="V13" s="6"/>
    </row>
    <row r="14" spans="1:23" ht="14.45" x14ac:dyDescent="0.3">
      <c r="V14" s="6"/>
    </row>
    <row r="15" spans="1:23" ht="14.45" x14ac:dyDescent="0.3">
      <c r="V15" s="6"/>
    </row>
    <row r="16" spans="1:23" ht="14.45" x14ac:dyDescent="0.3">
      <c r="V16" s="6"/>
    </row>
    <row r="17" spans="22:22" ht="14.45" x14ac:dyDescent="0.3">
      <c r="V17" s="6"/>
    </row>
    <row r="18" spans="22:22" ht="14.45" x14ac:dyDescent="0.3">
      <c r="V18" s="6"/>
    </row>
    <row r="19" spans="22:22" ht="14.45" x14ac:dyDescent="0.3">
      <c r="V19" s="6"/>
    </row>
    <row r="20" spans="22:22" ht="14.45" x14ac:dyDescent="0.3">
      <c r="V20" s="6"/>
    </row>
    <row r="21" spans="22:22" ht="14.45" x14ac:dyDescent="0.3">
      <c r="V21" s="6"/>
    </row>
    <row r="22" spans="22:22" ht="14.45" x14ac:dyDescent="0.3">
      <c r="V22" s="6"/>
    </row>
    <row r="23" spans="22:22" ht="14.45" x14ac:dyDescent="0.3">
      <c r="V23" s="6"/>
    </row>
    <row r="24" spans="22:22" ht="14.45" x14ac:dyDescent="0.3">
      <c r="V24" s="6"/>
    </row>
  </sheetData>
  <mergeCells count="3">
    <mergeCell ref="Q3:S3"/>
    <mergeCell ref="C3:E3"/>
    <mergeCell ref="C4:E4"/>
  </mergeCells>
  <pageMargins left="0.7" right="0.7" top="0.75" bottom="0.75" header="0.3" footer="0.3"/>
  <pageSetup paperSize="9" orientation="portrait" horizontalDpi="180" verticalDpi="18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workbookViewId="0">
      <selection activeCell="L10" sqref="L10"/>
    </sheetView>
  </sheetViews>
  <sheetFormatPr defaultRowHeight="15" x14ac:dyDescent="0.25"/>
  <cols>
    <col min="3" max="5" width="12.7109375" customWidth="1"/>
  </cols>
  <sheetData>
    <row r="2" spans="1:10" ht="26.25" x14ac:dyDescent="0.4">
      <c r="B2" s="11" t="s">
        <v>26</v>
      </c>
    </row>
    <row r="3" spans="1:10" x14ac:dyDescent="0.25">
      <c r="B3" s="6" t="s">
        <v>1</v>
      </c>
      <c r="C3" s="6" t="s">
        <v>123</v>
      </c>
      <c r="D3" s="6"/>
      <c r="E3" s="6"/>
      <c r="F3" s="6" t="s">
        <v>22</v>
      </c>
      <c r="G3" s="6" t="s">
        <v>124</v>
      </c>
    </row>
    <row r="4" spans="1:10" ht="34.15" customHeight="1" x14ac:dyDescent="0.25">
      <c r="C4" s="74" t="s">
        <v>134</v>
      </c>
      <c r="D4" s="74" t="s">
        <v>135</v>
      </c>
      <c r="E4" s="74" t="s">
        <v>136</v>
      </c>
      <c r="F4" s="6"/>
      <c r="G4" s="6"/>
    </row>
    <row r="5" spans="1:10" x14ac:dyDescent="0.25">
      <c r="B5" s="6"/>
      <c r="C5" s="6"/>
      <c r="D5" s="6"/>
      <c r="E5" s="6"/>
      <c r="F5" s="6">
        <f>(C5+D5+E5)/3</f>
        <v>0</v>
      </c>
      <c r="G5" s="6"/>
    </row>
    <row r="6" spans="1:10" s="28" customFormat="1" ht="30" x14ac:dyDescent="0.25">
      <c r="A6" s="81" t="s">
        <v>146</v>
      </c>
      <c r="B6" s="82">
        <v>801</v>
      </c>
      <c r="C6" s="41">
        <v>28</v>
      </c>
      <c r="D6" s="41">
        <v>28</v>
      </c>
      <c r="E6" s="41">
        <v>28</v>
      </c>
      <c r="F6" s="41">
        <f t="shared" ref="F6:F25" si="0">(C6+D6+E6)/3</f>
        <v>28</v>
      </c>
      <c r="G6" s="82">
        <v>3</v>
      </c>
      <c r="H6" s="39"/>
      <c r="I6" s="32"/>
      <c r="J6" s="32"/>
    </row>
    <row r="7" spans="1:10" x14ac:dyDescent="0.25">
      <c r="A7" s="39"/>
      <c r="B7" s="82">
        <v>802</v>
      </c>
      <c r="C7" s="41">
        <v>29</v>
      </c>
      <c r="D7" s="41">
        <v>29</v>
      </c>
      <c r="E7" s="41">
        <v>29</v>
      </c>
      <c r="F7" s="41">
        <f t="shared" si="0"/>
        <v>29</v>
      </c>
      <c r="G7" s="82">
        <v>2</v>
      </c>
      <c r="H7" s="39"/>
      <c r="I7" s="32"/>
      <c r="J7" s="32"/>
    </row>
    <row r="8" spans="1:10" x14ac:dyDescent="0.25">
      <c r="A8" s="32"/>
      <c r="B8" s="83">
        <v>806</v>
      </c>
      <c r="C8" s="44">
        <v>30</v>
      </c>
      <c r="D8" s="44">
        <v>30</v>
      </c>
      <c r="E8" s="44">
        <v>30</v>
      </c>
      <c r="F8" s="44">
        <f t="shared" si="0"/>
        <v>30</v>
      </c>
      <c r="G8" s="83">
        <v>1</v>
      </c>
      <c r="H8" s="32"/>
      <c r="I8" s="32"/>
      <c r="J8" s="32"/>
    </row>
    <row r="9" spans="1:10" s="30" customFormat="1" hidden="1" x14ac:dyDescent="0.25">
      <c r="A9" s="32"/>
      <c r="B9" s="44"/>
      <c r="C9" s="44"/>
      <c r="D9" s="44"/>
      <c r="E9" s="44"/>
      <c r="F9" s="44">
        <f t="shared" si="0"/>
        <v>0</v>
      </c>
      <c r="G9" s="44"/>
      <c r="H9" s="32"/>
      <c r="I9" s="32"/>
      <c r="J9" s="32"/>
    </row>
    <row r="10" spans="1:10" s="26" customFormat="1" ht="45" x14ac:dyDescent="0.25">
      <c r="A10" s="84" t="s">
        <v>147</v>
      </c>
      <c r="B10" s="85">
        <v>803</v>
      </c>
      <c r="C10" s="27">
        <v>30</v>
      </c>
      <c r="D10" s="27">
        <v>30</v>
      </c>
      <c r="E10" s="27">
        <v>30</v>
      </c>
      <c r="F10" s="27">
        <f t="shared" si="0"/>
        <v>30</v>
      </c>
      <c r="G10" s="85">
        <v>1</v>
      </c>
    </row>
    <row r="11" spans="1:10" s="26" customFormat="1" x14ac:dyDescent="0.25">
      <c r="B11" s="27">
        <v>805</v>
      </c>
      <c r="C11" s="27">
        <v>26</v>
      </c>
      <c r="D11" s="27">
        <v>27</v>
      </c>
      <c r="E11" s="27">
        <v>27</v>
      </c>
      <c r="F11" s="27">
        <f t="shared" si="0"/>
        <v>26.666666666666668</v>
      </c>
      <c r="G11" s="27"/>
    </row>
    <row r="12" spans="1:10" s="26" customFormat="1" x14ac:dyDescent="0.25">
      <c r="B12" s="85">
        <v>807</v>
      </c>
      <c r="C12" s="27">
        <v>29</v>
      </c>
      <c r="D12" s="27">
        <v>29</v>
      </c>
      <c r="E12" s="27">
        <v>29</v>
      </c>
      <c r="F12" s="27">
        <f t="shared" si="0"/>
        <v>29</v>
      </c>
      <c r="G12" s="85">
        <v>2</v>
      </c>
    </row>
    <row r="13" spans="1:10" x14ac:dyDescent="0.25">
      <c r="A13" s="32"/>
      <c r="B13" s="44">
        <v>808</v>
      </c>
      <c r="C13" s="44">
        <v>27</v>
      </c>
      <c r="D13" s="44">
        <v>26</v>
      </c>
      <c r="E13" s="44">
        <v>26</v>
      </c>
      <c r="F13" s="44">
        <f t="shared" si="0"/>
        <v>26.333333333333332</v>
      </c>
      <c r="G13" s="44"/>
      <c r="H13" s="32"/>
      <c r="I13" s="32"/>
      <c r="J13" s="32"/>
    </row>
    <row r="14" spans="1:10" x14ac:dyDescent="0.25">
      <c r="A14" s="32"/>
      <c r="B14" s="83">
        <v>809</v>
      </c>
      <c r="C14" s="44">
        <v>28</v>
      </c>
      <c r="D14" s="44">
        <v>28</v>
      </c>
      <c r="E14" s="44">
        <v>28</v>
      </c>
      <c r="F14" s="44">
        <f t="shared" si="0"/>
        <v>28</v>
      </c>
      <c r="G14" s="83">
        <v>3</v>
      </c>
      <c r="H14" s="32"/>
      <c r="I14" s="32"/>
      <c r="J14" s="32"/>
    </row>
    <row r="15" spans="1:10" x14ac:dyDescent="0.25">
      <c r="A15" s="32"/>
      <c r="B15" s="44"/>
      <c r="C15" s="44"/>
      <c r="D15" s="44"/>
      <c r="E15" s="44"/>
      <c r="F15" s="44">
        <f t="shared" si="0"/>
        <v>0</v>
      </c>
      <c r="G15" s="44"/>
      <c r="H15" s="32"/>
      <c r="I15" s="32"/>
      <c r="J15" s="32"/>
    </row>
    <row r="16" spans="1:10" x14ac:dyDescent="0.25">
      <c r="A16" s="32"/>
      <c r="B16" s="44"/>
      <c r="C16" s="44"/>
      <c r="D16" s="44"/>
      <c r="E16" s="44"/>
      <c r="F16" s="44">
        <f t="shared" si="0"/>
        <v>0</v>
      </c>
      <c r="G16" s="44"/>
      <c r="H16" s="32"/>
      <c r="I16" s="32"/>
      <c r="J16" s="32"/>
    </row>
    <row r="17" spans="1:12" x14ac:dyDescent="0.25">
      <c r="A17" s="32"/>
      <c r="B17" s="44"/>
      <c r="C17" s="44"/>
      <c r="D17" s="44"/>
      <c r="E17" s="44"/>
      <c r="F17" s="44">
        <f t="shared" si="0"/>
        <v>0</v>
      </c>
      <c r="G17" s="44"/>
      <c r="H17" s="32"/>
      <c r="I17" s="32"/>
      <c r="J17" s="32"/>
    </row>
    <row r="18" spans="1:12" x14ac:dyDescent="0.25">
      <c r="A18" s="32"/>
      <c r="B18" s="44"/>
      <c r="C18" s="44"/>
      <c r="D18" s="44"/>
      <c r="E18" s="44"/>
      <c r="F18" s="44">
        <f t="shared" si="0"/>
        <v>0</v>
      </c>
      <c r="G18" s="44"/>
      <c r="H18" s="32"/>
      <c r="I18" s="32"/>
      <c r="J18" s="32"/>
    </row>
    <row r="19" spans="1:12" x14ac:dyDescent="0.25">
      <c r="A19" s="32"/>
      <c r="B19" s="44"/>
      <c r="C19" s="44"/>
      <c r="D19" s="44"/>
      <c r="E19" s="44"/>
      <c r="F19" s="44">
        <f t="shared" si="0"/>
        <v>0</v>
      </c>
      <c r="G19" s="44"/>
      <c r="H19" s="32"/>
      <c r="I19" s="32"/>
      <c r="J19" s="32"/>
    </row>
    <row r="20" spans="1:12" x14ac:dyDescent="0.25">
      <c r="A20" s="32"/>
      <c r="B20" s="44"/>
      <c r="C20" s="44"/>
      <c r="D20" s="44"/>
      <c r="E20" s="44"/>
      <c r="F20" s="44">
        <f t="shared" si="0"/>
        <v>0</v>
      </c>
      <c r="G20" s="44"/>
      <c r="H20" s="32"/>
      <c r="I20" s="32"/>
      <c r="J20" s="32"/>
    </row>
    <row r="21" spans="1:12" x14ac:dyDescent="0.25">
      <c r="A21" s="32"/>
      <c r="B21" s="44"/>
      <c r="C21" s="44"/>
      <c r="D21" s="44"/>
      <c r="E21" s="44"/>
      <c r="F21" s="44">
        <f t="shared" si="0"/>
        <v>0</v>
      </c>
      <c r="G21" s="44"/>
      <c r="H21" s="32"/>
      <c r="I21" s="32"/>
      <c r="J21" s="32"/>
    </row>
    <row r="22" spans="1:12" x14ac:dyDescent="0.25">
      <c r="A22" s="32"/>
      <c r="B22" s="44"/>
      <c r="C22" s="44"/>
      <c r="D22" s="44"/>
      <c r="E22" s="44"/>
      <c r="F22" s="44">
        <f t="shared" si="0"/>
        <v>0</v>
      </c>
      <c r="G22" s="44"/>
      <c r="H22" s="32"/>
      <c r="I22" s="32"/>
      <c r="J22" s="32"/>
      <c r="L22" s="32"/>
    </row>
    <row r="23" spans="1:12" x14ac:dyDescent="0.25">
      <c r="A23" s="32"/>
      <c r="B23" s="44"/>
      <c r="C23" s="44"/>
      <c r="D23" s="44"/>
      <c r="E23" s="44"/>
      <c r="F23" s="44">
        <f t="shared" si="0"/>
        <v>0</v>
      </c>
      <c r="G23" s="44"/>
      <c r="H23" s="32"/>
      <c r="I23" s="32"/>
      <c r="J23" s="32"/>
    </row>
    <row r="24" spans="1:12" x14ac:dyDescent="0.25">
      <c r="A24" s="32"/>
      <c r="B24" s="44"/>
      <c r="C24" s="44"/>
      <c r="D24" s="44"/>
      <c r="E24" s="44"/>
      <c r="F24" s="44">
        <f t="shared" si="0"/>
        <v>0</v>
      </c>
      <c r="G24" s="44"/>
      <c r="H24" s="32"/>
      <c r="I24" s="32"/>
      <c r="J24" s="32"/>
    </row>
    <row r="25" spans="1:12" x14ac:dyDescent="0.25">
      <c r="A25" s="32"/>
      <c r="B25" s="44"/>
      <c r="C25" s="44"/>
      <c r="D25" s="44"/>
      <c r="E25" s="44"/>
      <c r="F25" s="44">
        <f t="shared" si="0"/>
        <v>0</v>
      </c>
      <c r="G25" s="44"/>
      <c r="H25" s="32"/>
      <c r="I25" s="32"/>
      <c r="J25" s="32"/>
    </row>
    <row r="26" spans="1:12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J1" sqref="J1:J1048576"/>
    </sheetView>
  </sheetViews>
  <sheetFormatPr defaultRowHeight="15" x14ac:dyDescent="0.25"/>
  <cols>
    <col min="3" max="8" width="8.85546875" style="7"/>
  </cols>
  <sheetData>
    <row r="1" spans="1:8" ht="26.25" x14ac:dyDescent="0.4">
      <c r="A1" s="11" t="s">
        <v>25</v>
      </c>
      <c r="C1"/>
      <c r="D1"/>
      <c r="E1"/>
      <c r="F1"/>
    </row>
    <row r="2" spans="1:8" x14ac:dyDescent="0.25">
      <c r="B2" s="6" t="s">
        <v>1</v>
      </c>
      <c r="C2" s="351" t="s">
        <v>123</v>
      </c>
      <c r="D2" s="351"/>
      <c r="E2" s="351"/>
      <c r="F2" s="351"/>
      <c r="G2" s="351" t="s">
        <v>22</v>
      </c>
      <c r="H2" s="351" t="s">
        <v>124</v>
      </c>
    </row>
    <row r="3" spans="1:8" ht="25.5" x14ac:dyDescent="0.25">
      <c r="B3" s="6"/>
      <c r="C3" s="350" t="s">
        <v>246</v>
      </c>
      <c r="D3" s="350" t="s">
        <v>226</v>
      </c>
      <c r="E3" s="350" t="s">
        <v>227</v>
      </c>
      <c r="F3" s="350" t="s">
        <v>21</v>
      </c>
      <c r="G3" s="351"/>
      <c r="H3" s="351"/>
    </row>
    <row r="4" spans="1:8" x14ac:dyDescent="0.25">
      <c r="B4" s="6"/>
      <c r="C4" s="350"/>
      <c r="D4" s="350"/>
      <c r="E4" s="350"/>
      <c r="F4" s="350"/>
      <c r="G4" s="351"/>
      <c r="H4" s="351"/>
    </row>
    <row r="5" spans="1:8" x14ac:dyDescent="0.25">
      <c r="A5" s="30" t="s">
        <v>247</v>
      </c>
      <c r="B5" s="356">
        <v>905</v>
      </c>
      <c r="C5" s="357">
        <v>27</v>
      </c>
      <c r="D5" s="357">
        <v>27</v>
      </c>
      <c r="E5" s="357">
        <v>28</v>
      </c>
      <c r="F5" s="357"/>
      <c r="G5" s="358">
        <f>(C5+D5+E5)/3-F5</f>
        <v>27.333333333333332</v>
      </c>
      <c r="H5" s="357">
        <v>2</v>
      </c>
    </row>
    <row r="6" spans="1:8" x14ac:dyDescent="0.25">
      <c r="A6" s="30"/>
      <c r="B6" s="356">
        <v>909</v>
      </c>
      <c r="C6" s="357">
        <v>29</v>
      </c>
      <c r="D6" s="357">
        <v>21</v>
      </c>
      <c r="E6" s="357">
        <v>26</v>
      </c>
      <c r="F6" s="357"/>
      <c r="G6" s="358">
        <f t="shared" ref="G6:G23" si="0">(C6+D6+E6)/3-F6</f>
        <v>25.333333333333332</v>
      </c>
      <c r="H6" s="357"/>
    </row>
    <row r="7" spans="1:8" x14ac:dyDescent="0.25">
      <c r="A7" s="30"/>
      <c r="B7" s="356">
        <v>912</v>
      </c>
      <c r="C7" s="357">
        <v>30</v>
      </c>
      <c r="D7" s="357">
        <v>30</v>
      </c>
      <c r="E7" s="357">
        <v>30</v>
      </c>
      <c r="F7" s="357"/>
      <c r="G7" s="358">
        <f t="shared" si="0"/>
        <v>30</v>
      </c>
      <c r="H7" s="357">
        <v>1</v>
      </c>
    </row>
    <row r="8" spans="1:8" x14ac:dyDescent="0.25">
      <c r="A8" s="30"/>
      <c r="B8" s="356">
        <v>914</v>
      </c>
      <c r="C8" s="357">
        <v>28</v>
      </c>
      <c r="D8" s="357">
        <v>28</v>
      </c>
      <c r="E8" s="357">
        <v>22</v>
      </c>
      <c r="F8" s="357"/>
      <c r="G8" s="358">
        <f t="shared" si="0"/>
        <v>26</v>
      </c>
      <c r="H8" s="357"/>
    </row>
    <row r="9" spans="1:8" x14ac:dyDescent="0.25">
      <c r="A9" s="30"/>
      <c r="B9" s="356">
        <v>916</v>
      </c>
      <c r="C9" s="357">
        <v>23</v>
      </c>
      <c r="D9" s="357">
        <v>23</v>
      </c>
      <c r="E9" s="357">
        <v>21</v>
      </c>
      <c r="F9" s="357"/>
      <c r="G9" s="358">
        <f t="shared" si="0"/>
        <v>22.333333333333332</v>
      </c>
      <c r="H9" s="357"/>
    </row>
    <row r="10" spans="1:8" x14ac:dyDescent="0.25">
      <c r="A10" s="30"/>
      <c r="B10" s="356">
        <v>917</v>
      </c>
      <c r="C10" s="357">
        <v>21</v>
      </c>
      <c r="D10" s="357">
        <v>21</v>
      </c>
      <c r="E10" s="357">
        <v>20</v>
      </c>
      <c r="F10" s="357"/>
      <c r="G10" s="358">
        <f t="shared" si="0"/>
        <v>20.666666666666668</v>
      </c>
      <c r="H10" s="357"/>
    </row>
    <row r="11" spans="1:8" x14ac:dyDescent="0.25">
      <c r="A11" s="30"/>
      <c r="B11" s="356">
        <v>918</v>
      </c>
      <c r="C11" s="357">
        <v>22</v>
      </c>
      <c r="D11" s="357">
        <v>29</v>
      </c>
      <c r="E11" s="357">
        <v>29</v>
      </c>
      <c r="F11" s="357"/>
      <c r="G11" s="358">
        <f t="shared" si="0"/>
        <v>26.666666666666668</v>
      </c>
      <c r="H11" s="357">
        <v>3</v>
      </c>
    </row>
    <row r="12" spans="1:8" x14ac:dyDescent="0.25">
      <c r="A12" s="49" t="s">
        <v>248</v>
      </c>
      <c r="B12" s="52">
        <v>902</v>
      </c>
      <c r="C12" s="75">
        <v>27</v>
      </c>
      <c r="D12" s="75">
        <v>27</v>
      </c>
      <c r="E12" s="75">
        <v>28</v>
      </c>
      <c r="F12" s="75">
        <v>2</v>
      </c>
      <c r="G12" s="359">
        <f t="shared" si="0"/>
        <v>25.333333333333332</v>
      </c>
      <c r="H12" s="75"/>
    </row>
    <row r="13" spans="1:8" x14ac:dyDescent="0.25">
      <c r="A13" s="49"/>
      <c r="B13" s="52">
        <v>903</v>
      </c>
      <c r="C13" s="75">
        <v>27</v>
      </c>
      <c r="D13" s="75">
        <v>26</v>
      </c>
      <c r="E13" s="75">
        <v>25</v>
      </c>
      <c r="F13" s="75"/>
      <c r="G13" s="359">
        <f t="shared" si="0"/>
        <v>26</v>
      </c>
      <c r="H13" s="75">
        <v>3</v>
      </c>
    </row>
    <row r="14" spans="1:8" x14ac:dyDescent="0.25">
      <c r="A14" s="49"/>
      <c r="B14" s="52">
        <v>906</v>
      </c>
      <c r="C14" s="75">
        <v>24</v>
      </c>
      <c r="D14" s="75">
        <v>21</v>
      </c>
      <c r="E14" s="75">
        <v>20</v>
      </c>
      <c r="F14" s="75"/>
      <c r="G14" s="359">
        <f t="shared" si="0"/>
        <v>21.666666666666668</v>
      </c>
      <c r="H14" s="75"/>
    </row>
    <row r="15" spans="1:8" x14ac:dyDescent="0.25">
      <c r="A15" s="49"/>
      <c r="B15" s="52">
        <v>907</v>
      </c>
      <c r="C15" s="75">
        <v>30</v>
      </c>
      <c r="D15" s="75">
        <v>30</v>
      </c>
      <c r="E15" s="75">
        <v>30</v>
      </c>
      <c r="F15" s="75"/>
      <c r="G15" s="359">
        <f t="shared" si="0"/>
        <v>30</v>
      </c>
      <c r="H15" s="75">
        <v>1</v>
      </c>
    </row>
    <row r="16" spans="1:8" x14ac:dyDescent="0.25">
      <c r="A16" s="49"/>
      <c r="B16" s="52">
        <v>908</v>
      </c>
      <c r="C16" s="75">
        <v>28</v>
      </c>
      <c r="D16" s="75">
        <v>28</v>
      </c>
      <c r="E16" s="75">
        <v>29</v>
      </c>
      <c r="F16" s="75"/>
      <c r="G16" s="359">
        <f t="shared" si="0"/>
        <v>28.333333333333332</v>
      </c>
      <c r="H16" s="75">
        <v>2</v>
      </c>
    </row>
    <row r="17" spans="1:8" x14ac:dyDescent="0.25">
      <c r="A17" s="49"/>
      <c r="B17" s="52">
        <v>910</v>
      </c>
      <c r="C17" s="75">
        <v>29</v>
      </c>
      <c r="D17" s="75">
        <v>25</v>
      </c>
      <c r="E17" s="75">
        <v>26</v>
      </c>
      <c r="F17" s="75">
        <v>2</v>
      </c>
      <c r="G17" s="359">
        <f t="shared" si="0"/>
        <v>24.666666666666668</v>
      </c>
      <c r="H17" s="75"/>
    </row>
    <row r="18" spans="1:8" x14ac:dyDescent="0.25">
      <c r="A18" s="49"/>
      <c r="B18" s="52">
        <v>915</v>
      </c>
      <c r="C18" s="75">
        <v>21</v>
      </c>
      <c r="D18" s="75">
        <v>22</v>
      </c>
      <c r="E18" s="75">
        <v>22</v>
      </c>
      <c r="F18" s="75"/>
      <c r="G18" s="359">
        <f t="shared" si="0"/>
        <v>21.666666666666668</v>
      </c>
      <c r="H18" s="75"/>
    </row>
    <row r="19" spans="1:8" x14ac:dyDescent="0.25">
      <c r="A19" s="49"/>
      <c r="B19" s="52">
        <v>919</v>
      </c>
      <c r="C19" s="75">
        <v>22</v>
      </c>
      <c r="D19" s="75">
        <v>20</v>
      </c>
      <c r="E19" s="75">
        <v>20</v>
      </c>
      <c r="F19" s="75"/>
      <c r="G19" s="359">
        <f t="shared" si="0"/>
        <v>20.666666666666668</v>
      </c>
      <c r="H19" s="75"/>
    </row>
    <row r="20" spans="1:8" x14ac:dyDescent="0.25">
      <c r="A20" s="49"/>
      <c r="B20" s="52">
        <v>921</v>
      </c>
      <c r="C20" s="75">
        <v>25</v>
      </c>
      <c r="D20" s="75">
        <v>25</v>
      </c>
      <c r="E20" s="75">
        <v>19</v>
      </c>
      <c r="F20" s="75"/>
      <c r="G20" s="359">
        <f t="shared" si="0"/>
        <v>23</v>
      </c>
      <c r="H20" s="75"/>
    </row>
    <row r="21" spans="1:8" x14ac:dyDescent="0.25">
      <c r="A21" s="49"/>
      <c r="B21" s="52">
        <v>922</v>
      </c>
      <c r="C21" s="75">
        <v>22</v>
      </c>
      <c r="D21" s="75">
        <v>21</v>
      </c>
      <c r="E21" s="75">
        <v>20</v>
      </c>
      <c r="F21" s="75">
        <v>2</v>
      </c>
      <c r="G21" s="359">
        <f t="shared" si="0"/>
        <v>19</v>
      </c>
      <c r="H21" s="75"/>
    </row>
    <row r="22" spans="1:8" x14ac:dyDescent="0.25">
      <c r="A22" s="49"/>
      <c r="B22" s="52">
        <v>923</v>
      </c>
      <c r="C22" s="75">
        <v>23</v>
      </c>
      <c r="D22" s="75">
        <v>25</v>
      </c>
      <c r="E22" s="75">
        <v>25</v>
      </c>
      <c r="F22" s="75"/>
      <c r="G22" s="359">
        <f t="shared" si="0"/>
        <v>24.333333333333332</v>
      </c>
      <c r="H22" s="75"/>
    </row>
    <row r="23" spans="1:8" x14ac:dyDescent="0.25">
      <c r="A23" s="49"/>
      <c r="B23" s="52">
        <v>904</v>
      </c>
      <c r="C23" s="75">
        <v>26</v>
      </c>
      <c r="D23" s="75">
        <v>29</v>
      </c>
      <c r="E23" s="75">
        <v>27</v>
      </c>
      <c r="F23" s="75">
        <v>2</v>
      </c>
      <c r="G23" s="359">
        <f t="shared" si="0"/>
        <v>25.333333333333332</v>
      </c>
      <c r="H23" s="7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"/>
  <sheetViews>
    <sheetView workbookViewId="0">
      <selection activeCell="K9" sqref="K9"/>
    </sheetView>
  </sheetViews>
  <sheetFormatPr defaultRowHeight="15" x14ac:dyDescent="0.25"/>
  <cols>
    <col min="3" max="3" width="11.7109375" style="7" customWidth="1"/>
    <col min="4" max="4" width="8.85546875" style="7"/>
    <col min="5" max="5" width="12.140625" style="7" customWidth="1"/>
    <col min="7" max="7" width="8.85546875" style="7"/>
  </cols>
  <sheetData>
    <row r="3" spans="1:7" ht="26.25" x14ac:dyDescent="0.4">
      <c r="A3" s="11" t="s">
        <v>23</v>
      </c>
      <c r="C3"/>
    </row>
    <row r="6" spans="1:7" x14ac:dyDescent="0.25">
      <c r="B6" s="6" t="s">
        <v>1</v>
      </c>
      <c r="C6" s="355" t="s">
        <v>123</v>
      </c>
      <c r="D6" s="355"/>
      <c r="E6" s="355"/>
      <c r="F6" s="6" t="s">
        <v>22</v>
      </c>
      <c r="G6" s="355" t="s">
        <v>124</v>
      </c>
    </row>
    <row r="7" spans="1:7" x14ac:dyDescent="0.25">
      <c r="B7" s="6"/>
      <c r="C7" s="354" t="s">
        <v>231</v>
      </c>
      <c r="D7" s="354" t="s">
        <v>249</v>
      </c>
      <c r="E7" s="354" t="s">
        <v>234</v>
      </c>
      <c r="F7" s="6"/>
      <c r="G7" s="355"/>
    </row>
    <row r="8" spans="1:7" x14ac:dyDescent="0.25">
      <c r="A8" s="39" t="s">
        <v>250</v>
      </c>
      <c r="B8" s="41">
        <v>122</v>
      </c>
      <c r="C8" s="120">
        <v>29</v>
      </c>
      <c r="D8" s="120">
        <v>29</v>
      </c>
      <c r="E8" s="120">
        <v>29</v>
      </c>
      <c r="F8" s="341">
        <f>(C8+D8+E8)/3</f>
        <v>29</v>
      </c>
      <c r="G8" s="120">
        <v>2</v>
      </c>
    </row>
    <row r="9" spans="1:7" x14ac:dyDescent="0.25">
      <c r="A9" s="39"/>
      <c r="B9" s="41">
        <v>125</v>
      </c>
      <c r="C9" s="120">
        <v>30</v>
      </c>
      <c r="D9" s="120">
        <v>30</v>
      </c>
      <c r="E9" s="120">
        <v>30</v>
      </c>
      <c r="F9" s="341">
        <f t="shared" ref="F9:F22" si="0">(C9+D9+E9)/3</f>
        <v>30</v>
      </c>
      <c r="G9" s="120">
        <v>1</v>
      </c>
    </row>
    <row r="10" spans="1:7" x14ac:dyDescent="0.25">
      <c r="A10" s="39"/>
      <c r="B10" s="41">
        <v>130</v>
      </c>
      <c r="C10" s="120">
        <v>23</v>
      </c>
      <c r="D10" s="120">
        <v>28</v>
      </c>
      <c r="E10" s="120">
        <v>28</v>
      </c>
      <c r="F10" s="341">
        <f t="shared" si="0"/>
        <v>26.333333333333332</v>
      </c>
      <c r="G10" s="120">
        <v>3</v>
      </c>
    </row>
    <row r="11" spans="1:7" x14ac:dyDescent="0.25">
      <c r="A11" s="58"/>
      <c r="B11" s="60">
        <v>121</v>
      </c>
      <c r="C11" s="121">
        <v>27</v>
      </c>
      <c r="D11" s="121">
        <v>27</v>
      </c>
      <c r="E11" s="121">
        <v>27</v>
      </c>
      <c r="F11" s="362">
        <f t="shared" si="0"/>
        <v>27</v>
      </c>
      <c r="G11" s="121"/>
    </row>
    <row r="12" spans="1:7" x14ac:dyDescent="0.25">
      <c r="A12" s="58"/>
      <c r="B12" s="60">
        <v>123</v>
      </c>
      <c r="C12" s="121">
        <v>24</v>
      </c>
      <c r="D12" s="121">
        <v>26</v>
      </c>
      <c r="E12" s="121">
        <v>26</v>
      </c>
      <c r="F12" s="362">
        <f t="shared" si="0"/>
        <v>25.333333333333332</v>
      </c>
      <c r="G12" s="121"/>
    </row>
    <row r="13" spans="1:7" x14ac:dyDescent="0.25">
      <c r="A13" s="58"/>
      <c r="B13" s="60">
        <v>124</v>
      </c>
      <c r="C13" s="121">
        <v>30</v>
      </c>
      <c r="D13" s="121">
        <v>30</v>
      </c>
      <c r="E13" s="121">
        <v>30</v>
      </c>
      <c r="F13" s="362">
        <f t="shared" si="0"/>
        <v>30</v>
      </c>
      <c r="G13" s="121">
        <v>1</v>
      </c>
    </row>
    <row r="14" spans="1:7" x14ac:dyDescent="0.25">
      <c r="A14" s="58" t="s">
        <v>251</v>
      </c>
      <c r="B14" s="60">
        <v>126</v>
      </c>
      <c r="C14" s="121">
        <v>29</v>
      </c>
      <c r="D14" s="121">
        <v>29</v>
      </c>
      <c r="E14" s="121">
        <v>29</v>
      </c>
      <c r="F14" s="362">
        <f t="shared" si="0"/>
        <v>29</v>
      </c>
      <c r="G14" s="121">
        <v>2</v>
      </c>
    </row>
    <row r="15" spans="1:7" x14ac:dyDescent="0.25">
      <c r="A15" s="58"/>
      <c r="B15" s="60">
        <v>127</v>
      </c>
      <c r="C15" s="121">
        <v>22</v>
      </c>
      <c r="D15" s="121">
        <v>24</v>
      </c>
      <c r="E15" s="121">
        <v>24</v>
      </c>
      <c r="F15" s="362">
        <f t="shared" si="0"/>
        <v>23.333333333333332</v>
      </c>
      <c r="G15" s="121"/>
    </row>
    <row r="16" spans="1:7" x14ac:dyDescent="0.25">
      <c r="A16" s="58"/>
      <c r="B16" s="60">
        <v>128</v>
      </c>
      <c r="C16" s="121">
        <v>26</v>
      </c>
      <c r="D16" s="121">
        <v>24</v>
      </c>
      <c r="E16" s="121">
        <v>24</v>
      </c>
      <c r="F16" s="362">
        <f t="shared" si="0"/>
        <v>24.666666666666668</v>
      </c>
      <c r="G16" s="121"/>
    </row>
    <row r="17" spans="1:7" x14ac:dyDescent="0.25">
      <c r="A17" s="58"/>
      <c r="B17" s="60">
        <v>129</v>
      </c>
      <c r="C17" s="121">
        <v>25</v>
      </c>
      <c r="D17" s="121">
        <v>24</v>
      </c>
      <c r="E17" s="121">
        <v>25</v>
      </c>
      <c r="F17" s="362">
        <f t="shared" si="0"/>
        <v>24.666666666666668</v>
      </c>
      <c r="G17" s="121"/>
    </row>
    <row r="18" spans="1:7" x14ac:dyDescent="0.25">
      <c r="A18" s="58"/>
      <c r="B18" s="60">
        <v>132</v>
      </c>
      <c r="C18" s="121">
        <v>28</v>
      </c>
      <c r="D18" s="121">
        <v>28</v>
      </c>
      <c r="E18" s="121">
        <v>28</v>
      </c>
      <c r="F18" s="362">
        <f t="shared" si="0"/>
        <v>28</v>
      </c>
      <c r="G18" s="121">
        <v>3</v>
      </c>
    </row>
    <row r="19" spans="1:7" x14ac:dyDescent="0.25">
      <c r="A19" s="58"/>
      <c r="B19" s="60"/>
      <c r="C19" s="121"/>
      <c r="D19" s="121"/>
      <c r="E19" s="121"/>
      <c r="F19" s="362">
        <f t="shared" si="0"/>
        <v>0</v>
      </c>
      <c r="G19" s="121"/>
    </row>
    <row r="20" spans="1:7" x14ac:dyDescent="0.25">
      <c r="A20" s="58"/>
      <c r="B20" s="60"/>
      <c r="C20" s="121"/>
      <c r="D20" s="121"/>
      <c r="E20" s="121"/>
      <c r="F20" s="362">
        <f t="shared" si="0"/>
        <v>0</v>
      </c>
      <c r="G20" s="121"/>
    </row>
    <row r="21" spans="1:7" x14ac:dyDescent="0.25">
      <c r="B21" s="6"/>
      <c r="C21" s="355"/>
      <c r="D21" s="355"/>
      <c r="E21" s="355"/>
      <c r="F21" s="6">
        <f t="shared" si="0"/>
        <v>0</v>
      </c>
      <c r="G21" s="355"/>
    </row>
    <row r="22" spans="1:7" x14ac:dyDescent="0.25">
      <c r="B22" s="6"/>
      <c r="C22" s="355"/>
      <c r="D22" s="355"/>
      <c r="E22" s="355"/>
      <c r="F22" s="6">
        <f t="shared" si="0"/>
        <v>0</v>
      </c>
      <c r="G22" s="355"/>
    </row>
    <row r="23" spans="1:7" x14ac:dyDescent="0.25">
      <c r="B23" s="6"/>
      <c r="C23" s="355"/>
      <c r="D23" s="355"/>
      <c r="E23" s="355"/>
      <c r="F23" s="6"/>
      <c r="G23" s="355"/>
    </row>
    <row r="24" spans="1:7" x14ac:dyDescent="0.25">
      <c r="B24" s="6"/>
      <c r="C24" s="355"/>
      <c r="D24" s="355"/>
      <c r="E24" s="355"/>
      <c r="F24" s="6"/>
      <c r="G24" s="355"/>
    </row>
    <row r="25" spans="1:7" x14ac:dyDescent="0.25">
      <c r="B25" s="6"/>
      <c r="C25" s="355"/>
      <c r="D25" s="355"/>
    </row>
    <row r="26" spans="1:7" x14ac:dyDescent="0.25">
      <c r="B26" s="6"/>
      <c r="C26" s="355"/>
      <c r="D26" s="355"/>
    </row>
    <row r="27" spans="1:7" x14ac:dyDescent="0.25">
      <c r="B27" s="6"/>
      <c r="C27" s="355"/>
      <c r="D27" s="355"/>
    </row>
  </sheetData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M14" sqref="M14"/>
    </sheetView>
  </sheetViews>
  <sheetFormatPr defaultRowHeight="15" x14ac:dyDescent="0.25"/>
  <cols>
    <col min="3" max="4" width="10.28515625" style="7" customWidth="1"/>
    <col min="5" max="6" width="11" style="7" customWidth="1"/>
    <col min="7" max="7" width="10.5703125" style="7" bestFit="1" customWidth="1"/>
    <col min="8" max="8" width="8.85546875" style="7"/>
  </cols>
  <sheetData>
    <row r="1" spans="1:9" s="8" customFormat="1" x14ac:dyDescent="0.25"/>
    <row r="2" spans="1:9" s="8" customFormat="1" x14ac:dyDescent="0.25"/>
    <row r="3" spans="1:9" s="8" customFormat="1" ht="14.45" customHeight="1" x14ac:dyDescent="0.25">
      <c r="A3" s="466" t="s">
        <v>270</v>
      </c>
      <c r="B3" s="466"/>
      <c r="C3" s="466"/>
      <c r="D3" s="466"/>
      <c r="E3" s="466"/>
      <c r="F3" s="466"/>
      <c r="G3" s="466"/>
      <c r="H3" s="466"/>
    </row>
    <row r="4" spans="1:9" s="8" customFormat="1" x14ac:dyDescent="0.25"/>
    <row r="5" spans="1:9" s="8" customFormat="1" x14ac:dyDescent="0.25">
      <c r="A5" s="465"/>
      <c r="B5" s="465"/>
      <c r="C5" s="465"/>
      <c r="D5" s="465"/>
      <c r="E5" s="465"/>
      <c r="F5" s="465"/>
      <c r="G5" s="465"/>
      <c r="H5" s="465"/>
      <c r="I5"/>
    </row>
    <row r="6" spans="1:9" s="8" customFormat="1" x14ac:dyDescent="0.25">
      <c r="A6"/>
      <c r="B6" s="6" t="s">
        <v>1</v>
      </c>
      <c r="C6" s="361" t="s">
        <v>123</v>
      </c>
      <c r="D6" s="361"/>
      <c r="E6" s="361"/>
      <c r="F6" s="361"/>
      <c r="G6" s="361" t="s">
        <v>22</v>
      </c>
      <c r="H6" s="361" t="s">
        <v>124</v>
      </c>
      <c r="I6"/>
    </row>
    <row r="7" spans="1:9" s="8" customFormat="1" ht="25.5" x14ac:dyDescent="0.25">
      <c r="A7"/>
      <c r="B7" s="6"/>
      <c r="C7" s="360" t="s">
        <v>225</v>
      </c>
      <c r="D7" s="360" t="s">
        <v>243</v>
      </c>
      <c r="E7" s="360" t="s">
        <v>226</v>
      </c>
      <c r="F7" s="360" t="s">
        <v>21</v>
      </c>
      <c r="G7" s="361"/>
      <c r="H7" s="361"/>
      <c r="I7"/>
    </row>
    <row r="8" spans="1:9" s="8" customFormat="1" x14ac:dyDescent="0.25">
      <c r="A8"/>
      <c r="B8" s="6"/>
      <c r="C8" s="360"/>
      <c r="D8" s="360"/>
      <c r="E8" s="360"/>
      <c r="F8" s="360"/>
      <c r="G8" s="361"/>
      <c r="H8" s="361"/>
      <c r="I8"/>
    </row>
    <row r="9" spans="1:9" s="8" customFormat="1" ht="45" x14ac:dyDescent="0.25">
      <c r="A9" s="365" t="s">
        <v>252</v>
      </c>
      <c r="B9" s="366">
        <v>142</v>
      </c>
      <c r="C9" s="367">
        <v>28</v>
      </c>
      <c r="D9" s="367">
        <v>28</v>
      </c>
      <c r="E9" s="367">
        <v>27</v>
      </c>
      <c r="F9" s="367"/>
      <c r="G9" s="368">
        <f t="shared" ref="G9:G30" si="0">(C9+D9+E9)/3-F9</f>
        <v>27.666666666666668</v>
      </c>
      <c r="H9" s="367"/>
      <c r="I9"/>
    </row>
    <row r="10" spans="1:9" s="8" customFormat="1" x14ac:dyDescent="0.25">
      <c r="A10" s="365"/>
      <c r="B10" s="366">
        <v>146</v>
      </c>
      <c r="C10" s="367">
        <v>30</v>
      </c>
      <c r="D10" s="367">
        <v>30</v>
      </c>
      <c r="E10" s="367">
        <v>28</v>
      </c>
      <c r="F10" s="367"/>
      <c r="G10" s="368">
        <f t="shared" si="0"/>
        <v>29.333333333333332</v>
      </c>
      <c r="H10" s="367">
        <v>2</v>
      </c>
      <c r="I10"/>
    </row>
    <row r="11" spans="1:9" s="8" customFormat="1" x14ac:dyDescent="0.25">
      <c r="A11" s="365"/>
      <c r="B11" s="366">
        <v>148</v>
      </c>
      <c r="C11" s="367">
        <v>27</v>
      </c>
      <c r="D11" s="367">
        <v>27</v>
      </c>
      <c r="E11" s="367">
        <v>25</v>
      </c>
      <c r="F11" s="367"/>
      <c r="G11" s="368">
        <f t="shared" si="0"/>
        <v>26.333333333333332</v>
      </c>
      <c r="H11" s="367"/>
      <c r="I11"/>
    </row>
    <row r="12" spans="1:9" s="8" customFormat="1" x14ac:dyDescent="0.25">
      <c r="A12" s="365"/>
      <c r="B12" s="366">
        <v>151</v>
      </c>
      <c r="C12" s="367">
        <v>28</v>
      </c>
      <c r="D12" s="367">
        <v>27</v>
      </c>
      <c r="E12" s="367">
        <v>29</v>
      </c>
      <c r="F12" s="367"/>
      <c r="G12" s="368">
        <f t="shared" si="0"/>
        <v>28</v>
      </c>
      <c r="H12" s="367">
        <v>3</v>
      </c>
      <c r="I12"/>
    </row>
    <row r="13" spans="1:9" s="8" customFormat="1" x14ac:dyDescent="0.25">
      <c r="A13" s="365"/>
      <c r="B13" s="366">
        <v>153</v>
      </c>
      <c r="C13" s="367">
        <v>21</v>
      </c>
      <c r="D13" s="367">
        <v>21</v>
      </c>
      <c r="E13" s="367">
        <v>24</v>
      </c>
      <c r="F13" s="367">
        <v>5</v>
      </c>
      <c r="G13" s="368">
        <f t="shared" si="0"/>
        <v>17</v>
      </c>
      <c r="H13" s="367"/>
      <c r="I13"/>
    </row>
    <row r="14" spans="1:9" s="8" customFormat="1" x14ac:dyDescent="0.25">
      <c r="A14" s="365"/>
      <c r="B14" s="366">
        <v>154</v>
      </c>
      <c r="C14" s="367">
        <v>24</v>
      </c>
      <c r="D14" s="367">
        <v>24</v>
      </c>
      <c r="E14" s="367">
        <v>24</v>
      </c>
      <c r="F14" s="367"/>
      <c r="G14" s="368">
        <f t="shared" si="0"/>
        <v>24</v>
      </c>
      <c r="H14" s="367"/>
      <c r="I14"/>
    </row>
    <row r="15" spans="1:9" s="8" customFormat="1" x14ac:dyDescent="0.25">
      <c r="A15" s="365"/>
      <c r="B15" s="366">
        <v>155</v>
      </c>
      <c r="C15" s="367">
        <v>26</v>
      </c>
      <c r="D15" s="367">
        <v>25</v>
      </c>
      <c r="E15" s="367">
        <v>22</v>
      </c>
      <c r="F15" s="367"/>
      <c r="G15" s="368">
        <f t="shared" si="0"/>
        <v>24.333333333333332</v>
      </c>
      <c r="H15" s="367"/>
      <c r="I15"/>
    </row>
    <row r="16" spans="1:9" s="8" customFormat="1" x14ac:dyDescent="0.25">
      <c r="A16" s="365"/>
      <c r="B16" s="366">
        <v>156</v>
      </c>
      <c r="C16" s="367">
        <v>29</v>
      </c>
      <c r="D16" s="367">
        <v>30</v>
      </c>
      <c r="E16" s="367">
        <v>30</v>
      </c>
      <c r="F16" s="367"/>
      <c r="G16" s="368">
        <f t="shared" si="0"/>
        <v>29.666666666666668</v>
      </c>
      <c r="H16" s="367">
        <v>1</v>
      </c>
      <c r="I16"/>
    </row>
    <row r="17" spans="1:9" s="8" customFormat="1" x14ac:dyDescent="0.25">
      <c r="A17" s="365"/>
      <c r="B17" s="366">
        <v>157</v>
      </c>
      <c r="C17" s="367">
        <v>26</v>
      </c>
      <c r="D17" s="367">
        <v>26</v>
      </c>
      <c r="E17" s="367">
        <v>26</v>
      </c>
      <c r="F17" s="367"/>
      <c r="G17" s="368">
        <f t="shared" si="0"/>
        <v>26</v>
      </c>
      <c r="H17" s="367"/>
      <c r="I17"/>
    </row>
    <row r="18" spans="1:9" s="8" customFormat="1" x14ac:dyDescent="0.25">
      <c r="A18" s="365"/>
      <c r="B18" s="366">
        <v>158</v>
      </c>
      <c r="C18" s="367">
        <v>22</v>
      </c>
      <c r="D18" s="367">
        <v>22</v>
      </c>
      <c r="E18" s="367">
        <v>24</v>
      </c>
      <c r="F18" s="367"/>
      <c r="G18" s="368">
        <f t="shared" si="0"/>
        <v>22.666666666666668</v>
      </c>
      <c r="H18" s="367"/>
      <c r="I18"/>
    </row>
    <row r="19" spans="1:9" s="8" customFormat="1" x14ac:dyDescent="0.25">
      <c r="A19" s="365"/>
      <c r="B19" s="366">
        <v>159</v>
      </c>
      <c r="C19" s="367">
        <v>22</v>
      </c>
      <c r="D19" s="367">
        <v>23</v>
      </c>
      <c r="E19" s="367">
        <v>23</v>
      </c>
      <c r="F19" s="367"/>
      <c r="G19" s="368">
        <f t="shared" si="0"/>
        <v>22.666666666666668</v>
      </c>
      <c r="H19" s="367"/>
      <c r="I19"/>
    </row>
    <row r="20" spans="1:9" s="8" customFormat="1" ht="30" x14ac:dyDescent="0.25">
      <c r="A20" s="352" t="s">
        <v>253</v>
      </c>
      <c r="B20" s="52">
        <v>143</v>
      </c>
      <c r="C20" s="75">
        <v>24</v>
      </c>
      <c r="D20" s="75">
        <v>24</v>
      </c>
      <c r="E20" s="75">
        <v>25</v>
      </c>
      <c r="F20" s="75"/>
      <c r="G20" s="359">
        <f t="shared" si="0"/>
        <v>24.333333333333332</v>
      </c>
      <c r="H20" s="75"/>
      <c r="I20"/>
    </row>
    <row r="21" spans="1:9" s="8" customFormat="1" x14ac:dyDescent="0.25">
      <c r="A21" s="49"/>
      <c r="B21" s="52">
        <v>144</v>
      </c>
      <c r="C21" s="75">
        <v>26</v>
      </c>
      <c r="D21" s="75">
        <v>25</v>
      </c>
      <c r="E21" s="75">
        <v>25</v>
      </c>
      <c r="F21" s="75"/>
      <c r="G21" s="359">
        <f t="shared" si="0"/>
        <v>25.333333333333332</v>
      </c>
      <c r="H21" s="75"/>
      <c r="I21"/>
    </row>
    <row r="22" spans="1:9" s="8" customFormat="1" x14ac:dyDescent="0.25">
      <c r="A22" s="49"/>
      <c r="B22" s="52">
        <v>145</v>
      </c>
      <c r="C22" s="75">
        <v>26</v>
      </c>
      <c r="D22" s="75">
        <v>26</v>
      </c>
      <c r="E22" s="75">
        <v>27</v>
      </c>
      <c r="F22" s="75">
        <v>5</v>
      </c>
      <c r="G22" s="359">
        <f t="shared" si="0"/>
        <v>21.333333333333332</v>
      </c>
      <c r="H22" s="75"/>
      <c r="I22"/>
    </row>
    <row r="23" spans="1:9" s="8" customFormat="1" x14ac:dyDescent="0.25">
      <c r="A23" s="49"/>
      <c r="B23" s="52">
        <v>147</v>
      </c>
      <c r="C23" s="75">
        <v>21</v>
      </c>
      <c r="D23" s="75">
        <v>21</v>
      </c>
      <c r="E23" s="75">
        <v>22</v>
      </c>
      <c r="F23" s="75"/>
      <c r="G23" s="359">
        <f t="shared" si="0"/>
        <v>21.333333333333332</v>
      </c>
      <c r="H23" s="75"/>
      <c r="I23"/>
    </row>
    <row r="24" spans="1:9" s="8" customFormat="1" x14ac:dyDescent="0.25">
      <c r="A24" s="55"/>
      <c r="B24" s="52">
        <v>149</v>
      </c>
      <c r="C24" s="75">
        <v>29</v>
      </c>
      <c r="D24" s="75">
        <v>30</v>
      </c>
      <c r="E24" s="75">
        <v>30</v>
      </c>
      <c r="F24" s="75"/>
      <c r="G24" s="359">
        <f t="shared" si="0"/>
        <v>29.666666666666668</v>
      </c>
      <c r="H24" s="75">
        <v>1</v>
      </c>
      <c r="I24"/>
    </row>
    <row r="25" spans="1:9" s="8" customFormat="1" x14ac:dyDescent="0.25">
      <c r="A25" s="49"/>
      <c r="B25" s="52">
        <v>152</v>
      </c>
      <c r="C25" s="75">
        <v>30</v>
      </c>
      <c r="D25" s="75">
        <v>27</v>
      </c>
      <c r="E25" s="75">
        <v>26</v>
      </c>
      <c r="F25" s="75">
        <v>5</v>
      </c>
      <c r="G25" s="359">
        <f t="shared" si="0"/>
        <v>22.666666666666668</v>
      </c>
      <c r="H25" s="75"/>
      <c r="I25"/>
    </row>
    <row r="26" spans="1:9" s="8" customFormat="1" x14ac:dyDescent="0.25">
      <c r="A26" s="49"/>
      <c r="B26" s="52">
        <v>160</v>
      </c>
      <c r="C26" s="75">
        <v>27</v>
      </c>
      <c r="D26" s="75">
        <v>28</v>
      </c>
      <c r="E26" s="75">
        <v>29</v>
      </c>
      <c r="F26" s="75"/>
      <c r="G26" s="359">
        <f t="shared" si="0"/>
        <v>28</v>
      </c>
      <c r="H26" s="75">
        <v>3</v>
      </c>
      <c r="I26"/>
    </row>
    <row r="27" spans="1:9" s="8" customFormat="1" x14ac:dyDescent="0.25">
      <c r="A27" s="49"/>
      <c r="B27" s="52">
        <v>161</v>
      </c>
      <c r="C27" s="75">
        <v>25</v>
      </c>
      <c r="D27" s="75">
        <v>23</v>
      </c>
      <c r="E27" s="75">
        <v>25</v>
      </c>
      <c r="F27" s="75"/>
      <c r="G27" s="359">
        <f t="shared" si="0"/>
        <v>24.333333333333332</v>
      </c>
      <c r="H27" s="75"/>
      <c r="I27"/>
    </row>
    <row r="28" spans="1:9" s="8" customFormat="1" x14ac:dyDescent="0.25">
      <c r="A28" s="49"/>
      <c r="B28" s="52">
        <v>162</v>
      </c>
      <c r="C28" s="75">
        <v>28</v>
      </c>
      <c r="D28" s="75">
        <v>29</v>
      </c>
      <c r="E28" s="75">
        <v>28</v>
      </c>
      <c r="F28" s="75"/>
      <c r="G28" s="359">
        <f t="shared" si="0"/>
        <v>28.333333333333332</v>
      </c>
      <c r="H28" s="75">
        <v>2</v>
      </c>
      <c r="I28"/>
    </row>
    <row r="29" spans="1:9" s="8" customFormat="1" x14ac:dyDescent="0.25">
      <c r="A29" s="49"/>
      <c r="B29" s="52"/>
      <c r="C29" s="75"/>
      <c r="D29" s="75"/>
      <c r="E29" s="75"/>
      <c r="F29" s="75"/>
      <c r="G29" s="359">
        <f t="shared" si="0"/>
        <v>0</v>
      </c>
      <c r="H29" s="75"/>
      <c r="I29"/>
    </row>
    <row r="30" spans="1:9" s="8" customFormat="1" x14ac:dyDescent="0.25">
      <c r="A30" s="49"/>
      <c r="B30" s="369"/>
      <c r="C30" s="370"/>
      <c r="D30" s="370"/>
      <c r="E30" s="370"/>
      <c r="F30" s="75"/>
      <c r="G30" s="359">
        <f t="shared" si="0"/>
        <v>0</v>
      </c>
      <c r="H30" s="75"/>
      <c r="I30"/>
    </row>
    <row r="31" spans="1:9" x14ac:dyDescent="0.25">
      <c r="B31" s="326"/>
      <c r="C31" s="325"/>
      <c r="D31" s="325"/>
      <c r="E31" s="325"/>
    </row>
    <row r="32" spans="1:9" x14ac:dyDescent="0.25">
      <c r="B32" s="326"/>
      <c r="C32" s="325"/>
      <c r="D32" s="325"/>
      <c r="E32" s="325"/>
    </row>
    <row r="33" spans="2:5" x14ac:dyDescent="0.25">
      <c r="B33" s="326"/>
      <c r="C33" s="325"/>
      <c r="D33" s="325"/>
      <c r="E33" s="325"/>
    </row>
    <row r="34" spans="2:5" x14ac:dyDescent="0.25">
      <c r="B34" s="326"/>
      <c r="C34" s="325"/>
      <c r="D34" s="325"/>
      <c r="E34" s="325"/>
    </row>
  </sheetData>
  <mergeCells count="2">
    <mergeCell ref="A5:H5"/>
    <mergeCell ref="A3:H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2"/>
  <sheetViews>
    <sheetView tabSelected="1" workbookViewId="0">
      <selection activeCell="O2" sqref="O2"/>
    </sheetView>
  </sheetViews>
  <sheetFormatPr defaultRowHeight="15" x14ac:dyDescent="0.25"/>
  <cols>
    <col min="1" max="1" width="6.140625" customWidth="1"/>
    <col min="2" max="2" width="6.140625" style="167" customWidth="1"/>
    <col min="3" max="5" width="8.28515625" style="167" customWidth="1"/>
    <col min="6" max="6" width="6.140625" style="178" customWidth="1"/>
    <col min="7" max="7" width="6.140625" style="167" customWidth="1"/>
    <col min="8" max="8" width="6.140625" style="179" customWidth="1"/>
    <col min="9" max="17" width="6.140625" style="167" customWidth="1"/>
    <col min="18" max="18" width="7.42578125" style="167" customWidth="1"/>
    <col min="19" max="19" width="7.28515625" style="154" customWidth="1"/>
    <col min="20" max="25" width="6.140625" customWidth="1"/>
  </cols>
  <sheetData>
    <row r="2" spans="1:19" ht="18.75" x14ac:dyDescent="0.25">
      <c r="C2" s="385"/>
      <c r="D2" s="385"/>
      <c r="E2" s="385" t="s">
        <v>266</v>
      </c>
      <c r="F2" s="386"/>
      <c r="G2" s="385"/>
      <c r="H2" s="387"/>
      <c r="I2" s="385"/>
      <c r="J2" s="385"/>
    </row>
    <row r="4" spans="1:19" ht="45" customHeight="1" x14ac:dyDescent="0.25">
      <c r="B4" s="162" t="s">
        <v>1</v>
      </c>
      <c r="C4" s="418" t="s">
        <v>2</v>
      </c>
      <c r="D4" s="419"/>
      <c r="E4" s="419"/>
      <c r="F4" s="163" t="s">
        <v>58</v>
      </c>
      <c r="G4" s="163" t="s">
        <v>4</v>
      </c>
      <c r="H4" s="417" t="s">
        <v>27</v>
      </c>
      <c r="I4" s="417"/>
      <c r="J4" s="162"/>
      <c r="K4" s="418" t="s">
        <v>61</v>
      </c>
      <c r="L4" s="419"/>
      <c r="M4" s="419"/>
      <c r="N4" s="417" t="s">
        <v>65</v>
      </c>
      <c r="O4" s="417"/>
      <c r="P4" s="162" t="s">
        <v>24</v>
      </c>
      <c r="Q4" s="162" t="s">
        <v>21</v>
      </c>
      <c r="R4" s="162" t="s">
        <v>22</v>
      </c>
      <c r="S4" s="115" t="s">
        <v>131</v>
      </c>
    </row>
    <row r="5" spans="1:19" ht="28.9" customHeight="1" x14ac:dyDescent="0.25">
      <c r="B5" s="162"/>
      <c r="C5" s="161" t="s">
        <v>143</v>
      </c>
      <c r="D5" s="161" t="s">
        <v>144</v>
      </c>
      <c r="E5" s="161" t="s">
        <v>145</v>
      </c>
      <c r="F5" s="13"/>
      <c r="G5" s="162"/>
      <c r="H5" s="163" t="s">
        <v>44</v>
      </c>
      <c r="I5" s="163" t="s">
        <v>59</v>
      </c>
      <c r="J5" s="163" t="s">
        <v>60</v>
      </c>
      <c r="K5" s="163" t="s">
        <v>62</v>
      </c>
      <c r="L5" s="163" t="s">
        <v>63</v>
      </c>
      <c r="M5" s="163" t="s">
        <v>64</v>
      </c>
      <c r="N5" s="162" t="s">
        <v>66</v>
      </c>
      <c r="O5" s="162" t="s">
        <v>67</v>
      </c>
      <c r="P5" s="162"/>
      <c r="Q5" s="162"/>
      <c r="R5" s="162"/>
      <c r="S5" s="168"/>
    </row>
    <row r="6" spans="1:19" s="32" customFormat="1" x14ac:dyDescent="0.25">
      <c r="A6" s="32" t="s">
        <v>130</v>
      </c>
      <c r="B6" s="33"/>
      <c r="C6" s="420">
        <v>10</v>
      </c>
      <c r="D6" s="421"/>
      <c r="E6" s="421"/>
      <c r="F6" s="165">
        <v>10</v>
      </c>
      <c r="G6" s="33">
        <v>10</v>
      </c>
      <c r="H6" s="33">
        <v>10</v>
      </c>
      <c r="I6" s="33">
        <v>10</v>
      </c>
      <c r="J6" s="33">
        <v>10</v>
      </c>
      <c r="K6" s="33">
        <v>5</v>
      </c>
      <c r="L6" s="33">
        <v>5</v>
      </c>
      <c r="M6" s="33">
        <v>5</v>
      </c>
      <c r="N6" s="33">
        <v>5</v>
      </c>
      <c r="O6" s="33">
        <v>5</v>
      </c>
      <c r="P6" s="33">
        <v>5</v>
      </c>
      <c r="Q6" s="33">
        <v>5</v>
      </c>
      <c r="R6" s="33">
        <v>90</v>
      </c>
      <c r="S6" s="169"/>
    </row>
    <row r="7" spans="1:19" s="39" customFormat="1" ht="14.45" x14ac:dyDescent="0.3">
      <c r="B7" s="80">
        <v>1</v>
      </c>
      <c r="C7" s="40">
        <v>6</v>
      </c>
      <c r="D7" s="40">
        <v>7</v>
      </c>
      <c r="E7" s="40">
        <v>7</v>
      </c>
      <c r="F7" s="40">
        <v>7</v>
      </c>
      <c r="G7" s="40">
        <v>7</v>
      </c>
      <c r="H7" s="40">
        <v>6</v>
      </c>
      <c r="I7" s="40">
        <v>6</v>
      </c>
      <c r="J7" s="40">
        <v>7</v>
      </c>
      <c r="K7" s="40">
        <v>4</v>
      </c>
      <c r="L7" s="40">
        <v>4</v>
      </c>
      <c r="M7" s="40">
        <v>4</v>
      </c>
      <c r="N7" s="40">
        <v>5</v>
      </c>
      <c r="O7" s="40">
        <v>5</v>
      </c>
      <c r="P7" s="40">
        <v>5</v>
      </c>
      <c r="Q7" s="40"/>
      <c r="R7" s="40">
        <f t="shared" ref="R7:R26" si="0">(C7+D7+E7)/3+F7+G7+H7+I7+J7+K7+L7+M7+N7+O7+P7-Q7</f>
        <v>66.666666666666671</v>
      </c>
      <c r="S7" s="170">
        <v>3</v>
      </c>
    </row>
    <row r="8" spans="1:19" s="39" customFormat="1" ht="14.45" x14ac:dyDescent="0.3">
      <c r="B8" s="80">
        <v>2</v>
      </c>
      <c r="C8" s="40">
        <v>8</v>
      </c>
      <c r="D8" s="40">
        <v>8</v>
      </c>
      <c r="E8" s="40">
        <v>8</v>
      </c>
      <c r="F8" s="40">
        <v>7</v>
      </c>
      <c r="G8" s="40">
        <v>8</v>
      </c>
      <c r="H8" s="40">
        <v>7</v>
      </c>
      <c r="I8" s="40">
        <v>8</v>
      </c>
      <c r="J8" s="40">
        <v>8</v>
      </c>
      <c r="K8" s="40">
        <v>4</v>
      </c>
      <c r="L8" s="40">
        <v>4</v>
      </c>
      <c r="M8" s="40">
        <v>4</v>
      </c>
      <c r="N8" s="40">
        <v>4</v>
      </c>
      <c r="O8" s="40">
        <v>4</v>
      </c>
      <c r="P8" s="40">
        <v>4</v>
      </c>
      <c r="Q8" s="40"/>
      <c r="R8" s="40">
        <f t="shared" si="0"/>
        <v>70</v>
      </c>
      <c r="S8" s="170">
        <v>1</v>
      </c>
    </row>
    <row r="9" spans="1:19" s="39" customFormat="1" ht="16.149999999999999" customHeight="1" x14ac:dyDescent="0.3">
      <c r="B9" s="80">
        <v>3</v>
      </c>
      <c r="C9" s="40">
        <v>7</v>
      </c>
      <c r="D9" s="40">
        <v>8</v>
      </c>
      <c r="E9" s="40">
        <v>8</v>
      </c>
      <c r="F9" s="40">
        <v>8</v>
      </c>
      <c r="G9" s="40">
        <v>7</v>
      </c>
      <c r="H9" s="40">
        <v>6</v>
      </c>
      <c r="I9" s="40">
        <v>6</v>
      </c>
      <c r="J9" s="40">
        <v>7</v>
      </c>
      <c r="K9" s="40">
        <v>3</v>
      </c>
      <c r="L9" s="40">
        <v>5</v>
      </c>
      <c r="M9" s="40">
        <v>5</v>
      </c>
      <c r="N9" s="40">
        <v>5</v>
      </c>
      <c r="O9" s="40">
        <v>5</v>
      </c>
      <c r="P9" s="40">
        <v>5</v>
      </c>
      <c r="Q9" s="40"/>
      <c r="R9" s="40">
        <f t="shared" si="0"/>
        <v>69.666666666666671</v>
      </c>
      <c r="S9" s="170">
        <v>2</v>
      </c>
    </row>
    <row r="10" spans="1:19" s="39" customFormat="1" ht="16.149999999999999" customHeight="1" x14ac:dyDescent="0.3">
      <c r="B10" s="40">
        <v>38</v>
      </c>
      <c r="C10" s="40">
        <v>6</v>
      </c>
      <c r="D10" s="40">
        <v>6</v>
      </c>
      <c r="E10" s="40">
        <v>7</v>
      </c>
      <c r="F10" s="40">
        <v>7</v>
      </c>
      <c r="G10" s="40">
        <v>6</v>
      </c>
      <c r="H10" s="40">
        <v>6</v>
      </c>
      <c r="I10" s="40">
        <v>6</v>
      </c>
      <c r="J10" s="40">
        <v>6</v>
      </c>
      <c r="K10" s="40">
        <v>3</v>
      </c>
      <c r="L10" s="40">
        <v>4</v>
      </c>
      <c r="M10" s="40">
        <v>3</v>
      </c>
      <c r="N10" s="40">
        <v>4</v>
      </c>
      <c r="O10" s="40">
        <v>4</v>
      </c>
      <c r="P10" s="40">
        <v>4</v>
      </c>
      <c r="Q10" s="40"/>
      <c r="R10" s="40">
        <f t="shared" si="0"/>
        <v>59.333333333333329</v>
      </c>
      <c r="S10" s="170"/>
    </row>
    <row r="11" spans="1:19" s="39" customFormat="1" ht="16.149999999999999" customHeight="1" x14ac:dyDescent="0.3">
      <c r="B11" s="40">
        <v>39</v>
      </c>
      <c r="C11" s="40">
        <v>8</v>
      </c>
      <c r="D11" s="40">
        <v>7</v>
      </c>
      <c r="E11" s="40">
        <v>6</v>
      </c>
      <c r="F11" s="40">
        <v>6</v>
      </c>
      <c r="G11" s="40">
        <v>8</v>
      </c>
      <c r="H11" s="40">
        <v>8</v>
      </c>
      <c r="I11" s="40">
        <v>8</v>
      </c>
      <c r="J11" s="40">
        <v>8</v>
      </c>
      <c r="K11" s="40">
        <v>4</v>
      </c>
      <c r="L11" s="40">
        <v>3</v>
      </c>
      <c r="M11" s="40">
        <v>4</v>
      </c>
      <c r="N11" s="40">
        <v>4</v>
      </c>
      <c r="O11" s="40">
        <v>4</v>
      </c>
      <c r="P11" s="40">
        <v>4</v>
      </c>
      <c r="Q11" s="40">
        <v>3</v>
      </c>
      <c r="R11" s="40">
        <f t="shared" si="0"/>
        <v>65</v>
      </c>
      <c r="S11" s="170"/>
    </row>
    <row r="12" spans="1:19" s="32" customFormat="1" x14ac:dyDescent="0.25">
      <c r="A12" s="32" t="s">
        <v>129</v>
      </c>
      <c r="B12" s="33">
        <v>5</v>
      </c>
      <c r="C12" s="33">
        <v>6</v>
      </c>
      <c r="D12" s="33">
        <v>4</v>
      </c>
      <c r="E12" s="33">
        <v>8</v>
      </c>
      <c r="F12" s="33">
        <v>7</v>
      </c>
      <c r="G12" s="33">
        <v>7</v>
      </c>
      <c r="H12" s="33">
        <v>6</v>
      </c>
      <c r="I12" s="33">
        <v>6</v>
      </c>
      <c r="J12" s="33">
        <v>7</v>
      </c>
      <c r="K12" s="33">
        <v>3</v>
      </c>
      <c r="L12" s="33">
        <v>3</v>
      </c>
      <c r="M12" s="33">
        <v>3</v>
      </c>
      <c r="N12" s="33">
        <v>3</v>
      </c>
      <c r="O12" s="33">
        <v>3</v>
      </c>
      <c r="P12" s="33">
        <v>3</v>
      </c>
      <c r="Q12" s="33"/>
      <c r="R12" s="33">
        <f t="shared" si="0"/>
        <v>57</v>
      </c>
      <c r="S12" s="171"/>
    </row>
    <row r="13" spans="1:19" s="32" customFormat="1" ht="14.45" x14ac:dyDescent="0.3">
      <c r="B13" s="33">
        <v>6</v>
      </c>
      <c r="C13" s="33">
        <v>4</v>
      </c>
      <c r="D13" s="33">
        <v>2</v>
      </c>
      <c r="E13" s="33">
        <v>6</v>
      </c>
      <c r="F13" s="33">
        <v>6</v>
      </c>
      <c r="G13" s="33">
        <v>6</v>
      </c>
      <c r="H13" s="33">
        <v>6</v>
      </c>
      <c r="I13" s="33">
        <v>5</v>
      </c>
      <c r="J13" s="33">
        <v>7</v>
      </c>
      <c r="K13" s="33">
        <v>2</v>
      </c>
      <c r="L13" s="33">
        <v>2</v>
      </c>
      <c r="M13" s="33">
        <v>1</v>
      </c>
      <c r="N13" s="33">
        <v>3</v>
      </c>
      <c r="O13" s="33">
        <v>3</v>
      </c>
      <c r="P13" s="33">
        <v>2</v>
      </c>
      <c r="Q13" s="33"/>
      <c r="R13" s="33">
        <f t="shared" si="0"/>
        <v>47</v>
      </c>
      <c r="S13" s="171"/>
    </row>
    <row r="14" spans="1:19" s="32" customFormat="1" ht="14.45" x14ac:dyDescent="0.3">
      <c r="B14" s="171">
        <v>8</v>
      </c>
      <c r="C14" s="33">
        <v>7</v>
      </c>
      <c r="D14" s="33">
        <v>5</v>
      </c>
      <c r="E14" s="33">
        <v>8</v>
      </c>
      <c r="F14" s="33">
        <v>8</v>
      </c>
      <c r="G14" s="33">
        <v>8</v>
      </c>
      <c r="H14" s="33">
        <v>7</v>
      </c>
      <c r="I14" s="33">
        <v>7</v>
      </c>
      <c r="J14" s="33">
        <v>7</v>
      </c>
      <c r="K14" s="33">
        <v>3</v>
      </c>
      <c r="L14" s="33">
        <v>3</v>
      </c>
      <c r="M14" s="33">
        <v>3</v>
      </c>
      <c r="N14" s="33">
        <v>4</v>
      </c>
      <c r="O14" s="33">
        <v>4</v>
      </c>
      <c r="P14" s="33">
        <v>3</v>
      </c>
      <c r="Q14" s="33"/>
      <c r="R14" s="33">
        <f t="shared" si="0"/>
        <v>63.666666666666671</v>
      </c>
      <c r="S14" s="169">
        <v>2</v>
      </c>
    </row>
    <row r="15" spans="1:19" s="32" customFormat="1" ht="14.45" x14ac:dyDescent="0.3">
      <c r="B15" s="171">
        <v>9</v>
      </c>
      <c r="C15" s="33">
        <v>7</v>
      </c>
      <c r="D15" s="33">
        <v>6</v>
      </c>
      <c r="E15" s="33">
        <v>6</v>
      </c>
      <c r="F15" s="33">
        <v>7</v>
      </c>
      <c r="G15" s="33">
        <v>7</v>
      </c>
      <c r="H15" s="33">
        <v>8</v>
      </c>
      <c r="I15" s="33">
        <v>8</v>
      </c>
      <c r="J15" s="33">
        <v>7</v>
      </c>
      <c r="K15" s="33">
        <v>1</v>
      </c>
      <c r="L15" s="33">
        <v>3</v>
      </c>
      <c r="M15" s="33">
        <v>4</v>
      </c>
      <c r="N15" s="33">
        <v>3</v>
      </c>
      <c r="O15" s="33">
        <v>3</v>
      </c>
      <c r="P15" s="33">
        <v>3</v>
      </c>
      <c r="Q15" s="33">
        <v>3</v>
      </c>
      <c r="R15" s="33">
        <f t="shared" si="0"/>
        <v>57.333333333333329</v>
      </c>
      <c r="S15" s="171">
        <v>3</v>
      </c>
    </row>
    <row r="16" spans="1:19" s="32" customFormat="1" ht="14.45" x14ac:dyDescent="0.3">
      <c r="B16" s="171">
        <v>10</v>
      </c>
      <c r="C16" s="33">
        <v>6</v>
      </c>
      <c r="D16" s="33">
        <v>7</v>
      </c>
      <c r="E16" s="33">
        <v>9</v>
      </c>
      <c r="F16" s="33">
        <v>9</v>
      </c>
      <c r="G16" s="33">
        <v>9</v>
      </c>
      <c r="H16" s="33">
        <v>7</v>
      </c>
      <c r="I16" s="33">
        <v>6</v>
      </c>
      <c r="J16" s="33">
        <v>8</v>
      </c>
      <c r="K16" s="33">
        <v>3</v>
      </c>
      <c r="L16" s="33">
        <v>4</v>
      </c>
      <c r="M16" s="33">
        <v>4</v>
      </c>
      <c r="N16" s="33">
        <v>4</v>
      </c>
      <c r="O16" s="33">
        <v>4</v>
      </c>
      <c r="P16" s="33">
        <v>4</v>
      </c>
      <c r="Q16" s="33"/>
      <c r="R16" s="33">
        <f t="shared" si="0"/>
        <v>69.333333333333329</v>
      </c>
      <c r="S16" s="169">
        <v>1</v>
      </c>
    </row>
    <row r="17" spans="1:22" s="32" customFormat="1" ht="14.45" x14ac:dyDescent="0.3">
      <c r="B17" s="33">
        <v>11</v>
      </c>
      <c r="C17" s="33">
        <v>6</v>
      </c>
      <c r="D17" s="33">
        <v>6</v>
      </c>
      <c r="E17" s="33">
        <v>6</v>
      </c>
      <c r="F17" s="33">
        <v>7</v>
      </c>
      <c r="G17" s="33">
        <v>7</v>
      </c>
      <c r="H17" s="33">
        <v>6</v>
      </c>
      <c r="I17" s="33">
        <v>6</v>
      </c>
      <c r="J17" s="33">
        <v>6</v>
      </c>
      <c r="K17" s="33">
        <v>1</v>
      </c>
      <c r="L17" s="33">
        <v>3</v>
      </c>
      <c r="M17" s="33">
        <v>3</v>
      </c>
      <c r="N17" s="33">
        <v>4</v>
      </c>
      <c r="O17" s="33">
        <v>3</v>
      </c>
      <c r="P17" s="33">
        <v>3</v>
      </c>
      <c r="Q17" s="33"/>
      <c r="R17" s="33">
        <f t="shared" si="0"/>
        <v>55</v>
      </c>
      <c r="S17" s="169"/>
    </row>
    <row r="18" spans="1:22" s="76" customFormat="1" x14ac:dyDescent="0.25">
      <c r="A18" s="76" t="s">
        <v>122</v>
      </c>
      <c r="B18" s="78">
        <v>13</v>
      </c>
      <c r="C18" s="77">
        <v>6</v>
      </c>
      <c r="D18" s="77">
        <v>7</v>
      </c>
      <c r="E18" s="77">
        <v>8</v>
      </c>
      <c r="F18" s="77">
        <v>8</v>
      </c>
      <c r="G18" s="77">
        <v>8</v>
      </c>
      <c r="H18" s="77">
        <v>6</v>
      </c>
      <c r="I18" s="77">
        <v>6</v>
      </c>
      <c r="J18" s="77">
        <v>8</v>
      </c>
      <c r="K18" s="77">
        <v>3</v>
      </c>
      <c r="L18" s="77">
        <v>4</v>
      </c>
      <c r="M18" s="77">
        <v>4</v>
      </c>
      <c r="N18" s="77">
        <v>5</v>
      </c>
      <c r="O18" s="77">
        <v>5</v>
      </c>
      <c r="P18" s="77">
        <v>4</v>
      </c>
      <c r="Q18" s="77"/>
      <c r="R18" s="77">
        <f t="shared" si="0"/>
        <v>68</v>
      </c>
      <c r="S18" s="172">
        <v>3</v>
      </c>
    </row>
    <row r="19" spans="1:22" s="39" customFormat="1" ht="14.45" x14ac:dyDescent="0.3">
      <c r="B19" s="40">
        <v>14</v>
      </c>
      <c r="C19" s="40">
        <v>7</v>
      </c>
      <c r="D19" s="40">
        <v>5</v>
      </c>
      <c r="E19" s="40">
        <v>6</v>
      </c>
      <c r="F19" s="40">
        <v>7</v>
      </c>
      <c r="G19" s="40">
        <v>7</v>
      </c>
      <c r="H19" s="40">
        <v>7</v>
      </c>
      <c r="I19" s="40">
        <v>7</v>
      </c>
      <c r="J19" s="40">
        <v>5</v>
      </c>
      <c r="K19" s="40">
        <v>4</v>
      </c>
      <c r="L19" s="40">
        <v>4</v>
      </c>
      <c r="M19" s="40">
        <v>3</v>
      </c>
      <c r="N19" s="40">
        <v>3</v>
      </c>
      <c r="O19" s="40">
        <v>3</v>
      </c>
      <c r="P19" s="40">
        <v>3</v>
      </c>
      <c r="Q19" s="40"/>
      <c r="R19" s="40">
        <f t="shared" si="0"/>
        <v>59</v>
      </c>
      <c r="S19" s="170"/>
    </row>
    <row r="20" spans="1:22" s="39" customFormat="1" ht="14.45" x14ac:dyDescent="0.3">
      <c r="B20" s="40">
        <v>15</v>
      </c>
      <c r="C20" s="40">
        <v>8</v>
      </c>
      <c r="D20" s="40">
        <v>7</v>
      </c>
      <c r="E20" s="40">
        <v>6</v>
      </c>
      <c r="F20" s="40">
        <v>6</v>
      </c>
      <c r="G20" s="40">
        <v>6</v>
      </c>
      <c r="H20" s="40">
        <v>8</v>
      </c>
      <c r="I20" s="40">
        <v>8</v>
      </c>
      <c r="J20" s="40">
        <v>5</v>
      </c>
      <c r="K20" s="40">
        <v>4</v>
      </c>
      <c r="L20" s="40">
        <v>4</v>
      </c>
      <c r="M20" s="40">
        <v>3</v>
      </c>
      <c r="N20" s="40">
        <v>5</v>
      </c>
      <c r="O20" s="40">
        <v>5</v>
      </c>
      <c r="P20" s="40">
        <v>5</v>
      </c>
      <c r="Q20" s="40"/>
      <c r="R20" s="40">
        <f t="shared" si="0"/>
        <v>66</v>
      </c>
      <c r="S20" s="170"/>
    </row>
    <row r="21" spans="1:22" s="39" customFormat="1" ht="14.45" x14ac:dyDescent="0.3">
      <c r="B21" s="40">
        <v>16</v>
      </c>
      <c r="C21" s="40">
        <v>5</v>
      </c>
      <c r="D21" s="40">
        <v>2</v>
      </c>
      <c r="E21" s="40">
        <v>6</v>
      </c>
      <c r="F21" s="40">
        <v>6</v>
      </c>
      <c r="G21" s="40">
        <v>6</v>
      </c>
      <c r="H21" s="40">
        <v>7</v>
      </c>
      <c r="I21" s="40">
        <v>6</v>
      </c>
      <c r="J21" s="40">
        <v>7</v>
      </c>
      <c r="K21" s="40">
        <v>2</v>
      </c>
      <c r="L21" s="40">
        <v>3</v>
      </c>
      <c r="M21" s="40">
        <v>2</v>
      </c>
      <c r="N21" s="40">
        <v>4</v>
      </c>
      <c r="O21" s="40">
        <v>4</v>
      </c>
      <c r="P21" s="40">
        <v>4</v>
      </c>
      <c r="Q21" s="40"/>
      <c r="R21" s="40">
        <f t="shared" si="0"/>
        <v>55.333333333333329</v>
      </c>
      <c r="S21" s="170"/>
    </row>
    <row r="22" spans="1:22" s="39" customFormat="1" ht="14.45" x14ac:dyDescent="0.3">
      <c r="B22" s="80">
        <v>17</v>
      </c>
      <c r="C22" s="40">
        <v>7</v>
      </c>
      <c r="D22" s="40">
        <v>7</v>
      </c>
      <c r="E22" s="40">
        <v>9</v>
      </c>
      <c r="F22" s="40">
        <v>10</v>
      </c>
      <c r="G22" s="40">
        <v>9</v>
      </c>
      <c r="H22" s="40">
        <v>8</v>
      </c>
      <c r="I22" s="40">
        <v>7</v>
      </c>
      <c r="J22" s="40">
        <v>9</v>
      </c>
      <c r="K22" s="40">
        <v>3</v>
      </c>
      <c r="L22" s="40">
        <v>4</v>
      </c>
      <c r="M22" s="40">
        <v>4</v>
      </c>
      <c r="N22" s="40">
        <v>4</v>
      </c>
      <c r="O22" s="40">
        <v>5</v>
      </c>
      <c r="P22" s="40">
        <v>4</v>
      </c>
      <c r="Q22" s="40"/>
      <c r="R22" s="40">
        <f t="shared" si="0"/>
        <v>74.666666666666671</v>
      </c>
      <c r="S22" s="80">
        <v>1</v>
      </c>
    </row>
    <row r="23" spans="1:22" s="39" customFormat="1" ht="14.45" x14ac:dyDescent="0.3">
      <c r="B23" s="40">
        <v>18</v>
      </c>
      <c r="C23" s="40">
        <v>6</v>
      </c>
      <c r="D23" s="40">
        <v>6</v>
      </c>
      <c r="E23" s="40">
        <v>7</v>
      </c>
      <c r="F23" s="40">
        <v>7</v>
      </c>
      <c r="G23" s="40">
        <v>7</v>
      </c>
      <c r="H23" s="40">
        <v>6</v>
      </c>
      <c r="I23" s="40">
        <v>6</v>
      </c>
      <c r="J23" s="40">
        <v>7</v>
      </c>
      <c r="K23" s="40">
        <v>4</v>
      </c>
      <c r="L23" s="40">
        <v>4</v>
      </c>
      <c r="M23" s="40">
        <v>4</v>
      </c>
      <c r="N23" s="40">
        <v>5</v>
      </c>
      <c r="O23" s="40">
        <v>5</v>
      </c>
      <c r="P23" s="40">
        <v>4</v>
      </c>
      <c r="Q23" s="40"/>
      <c r="R23" s="40">
        <f t="shared" si="0"/>
        <v>65.333333333333329</v>
      </c>
      <c r="S23" s="170"/>
    </row>
    <row r="24" spans="1:22" s="39" customFormat="1" x14ac:dyDescent="0.25">
      <c r="B24" s="40">
        <v>19</v>
      </c>
      <c r="C24" s="40">
        <v>6</v>
      </c>
      <c r="D24" s="40">
        <v>3</v>
      </c>
      <c r="E24" s="40">
        <v>8</v>
      </c>
      <c r="F24" s="40">
        <v>8</v>
      </c>
      <c r="G24" s="40">
        <v>7</v>
      </c>
      <c r="H24" s="40">
        <v>7</v>
      </c>
      <c r="I24" s="40">
        <v>6</v>
      </c>
      <c r="J24" s="40">
        <v>7</v>
      </c>
      <c r="K24" s="40">
        <v>3</v>
      </c>
      <c r="L24" s="40">
        <v>2</v>
      </c>
      <c r="M24" s="40">
        <v>2</v>
      </c>
      <c r="N24" s="40">
        <v>4</v>
      </c>
      <c r="O24" s="40">
        <v>4</v>
      </c>
      <c r="P24" s="40">
        <v>4</v>
      </c>
      <c r="Q24" s="40"/>
      <c r="R24" s="40">
        <f t="shared" si="0"/>
        <v>59.666666666666671</v>
      </c>
      <c r="S24" s="170"/>
    </row>
    <row r="25" spans="1:22" s="76" customFormat="1" x14ac:dyDescent="0.25">
      <c r="B25" s="78">
        <v>20</v>
      </c>
      <c r="C25" s="173">
        <v>8</v>
      </c>
      <c r="D25" s="173">
        <v>8</v>
      </c>
      <c r="E25" s="173">
        <v>8</v>
      </c>
      <c r="F25" s="173">
        <v>8</v>
      </c>
      <c r="G25" s="173">
        <v>7</v>
      </c>
      <c r="H25" s="173">
        <v>8</v>
      </c>
      <c r="I25" s="173">
        <v>8</v>
      </c>
      <c r="J25" s="173">
        <v>7</v>
      </c>
      <c r="K25" s="173">
        <v>4</v>
      </c>
      <c r="L25" s="173">
        <v>4</v>
      </c>
      <c r="M25" s="173">
        <v>4</v>
      </c>
      <c r="N25" s="173">
        <v>5</v>
      </c>
      <c r="O25" s="173">
        <v>4</v>
      </c>
      <c r="P25" s="173">
        <v>4</v>
      </c>
      <c r="Q25" s="173">
        <v>2</v>
      </c>
      <c r="R25" s="77">
        <f t="shared" si="0"/>
        <v>69</v>
      </c>
      <c r="S25" s="172">
        <v>2</v>
      </c>
    </row>
    <row r="26" spans="1:22" s="39" customFormat="1" x14ac:dyDescent="0.25">
      <c r="B26" s="40">
        <v>21</v>
      </c>
      <c r="C26" s="174">
        <v>6</v>
      </c>
      <c r="D26" s="174">
        <v>6</v>
      </c>
      <c r="E26" s="174">
        <v>8</v>
      </c>
      <c r="F26" s="174">
        <v>8</v>
      </c>
      <c r="G26" s="174">
        <v>7</v>
      </c>
      <c r="H26" s="174">
        <v>7</v>
      </c>
      <c r="I26" s="174">
        <v>7</v>
      </c>
      <c r="J26" s="174">
        <v>7</v>
      </c>
      <c r="K26" s="174">
        <v>4</v>
      </c>
      <c r="L26" s="174">
        <v>4</v>
      </c>
      <c r="M26" s="174">
        <v>4</v>
      </c>
      <c r="N26" s="174">
        <v>4</v>
      </c>
      <c r="O26" s="174">
        <v>4</v>
      </c>
      <c r="P26" s="174">
        <v>4</v>
      </c>
      <c r="Q26" s="174"/>
      <c r="R26" s="40">
        <f t="shared" si="0"/>
        <v>66.666666666666671</v>
      </c>
      <c r="S26" s="170"/>
    </row>
    <row r="27" spans="1:22" s="39" customFormat="1" x14ac:dyDescent="0.25">
      <c r="B27" s="40">
        <v>22</v>
      </c>
      <c r="C27" s="40">
        <v>6</v>
      </c>
      <c r="D27" s="40">
        <v>7</v>
      </c>
      <c r="E27" s="40">
        <v>8</v>
      </c>
      <c r="F27" s="40">
        <v>8</v>
      </c>
      <c r="G27" s="40">
        <v>8</v>
      </c>
      <c r="H27" s="174">
        <v>6</v>
      </c>
      <c r="I27" s="40">
        <v>6</v>
      </c>
      <c r="J27" s="40">
        <v>7</v>
      </c>
      <c r="K27" s="40">
        <v>2</v>
      </c>
      <c r="L27" s="40">
        <v>5</v>
      </c>
      <c r="M27" s="40">
        <v>4</v>
      </c>
      <c r="N27" s="40">
        <v>4</v>
      </c>
      <c r="O27" s="40">
        <v>3</v>
      </c>
      <c r="P27" s="40">
        <v>4</v>
      </c>
      <c r="Q27" s="174"/>
      <c r="R27" s="40">
        <f t="shared" ref="R27:R42" si="1">(C27+D27+E27)/3+F27+G27+H27+I27+J27+K27+L27+M27+N27+O27+P27-Q27</f>
        <v>64</v>
      </c>
      <c r="S27" s="170"/>
    </row>
    <row r="28" spans="1:22" s="39" customFormat="1" x14ac:dyDescent="0.25">
      <c r="B28" s="40">
        <v>23</v>
      </c>
      <c r="C28" s="40">
        <v>5</v>
      </c>
      <c r="D28" s="40">
        <v>6</v>
      </c>
      <c r="E28" s="40">
        <v>6</v>
      </c>
      <c r="F28" s="40">
        <v>7</v>
      </c>
      <c r="G28" s="40">
        <v>8</v>
      </c>
      <c r="H28" s="174">
        <v>7</v>
      </c>
      <c r="I28" s="40">
        <v>6</v>
      </c>
      <c r="J28" s="40">
        <v>6</v>
      </c>
      <c r="K28" s="40">
        <v>4</v>
      </c>
      <c r="L28" s="40">
        <v>3</v>
      </c>
      <c r="M28" s="40">
        <v>2</v>
      </c>
      <c r="N28" s="40">
        <v>4</v>
      </c>
      <c r="O28" s="40">
        <v>5</v>
      </c>
      <c r="P28" s="40">
        <v>4</v>
      </c>
      <c r="Q28" s="174">
        <v>3</v>
      </c>
      <c r="R28" s="40">
        <f t="shared" si="1"/>
        <v>58.666666666666671</v>
      </c>
      <c r="S28" s="170"/>
    </row>
    <row r="29" spans="1:22" s="58" customFormat="1" x14ac:dyDescent="0.25">
      <c r="A29" s="60" t="s">
        <v>120</v>
      </c>
      <c r="B29" s="159">
        <v>24</v>
      </c>
      <c r="C29" s="159">
        <v>8</v>
      </c>
      <c r="D29" s="159">
        <v>7</v>
      </c>
      <c r="E29" s="59">
        <v>7</v>
      </c>
      <c r="F29" s="159">
        <v>8</v>
      </c>
      <c r="G29" s="159">
        <v>8</v>
      </c>
      <c r="H29" s="159">
        <v>9</v>
      </c>
      <c r="I29" s="159">
        <v>8</v>
      </c>
      <c r="J29" s="159">
        <v>8</v>
      </c>
      <c r="K29" s="159">
        <v>4</v>
      </c>
      <c r="L29" s="159">
        <v>3</v>
      </c>
      <c r="M29" s="159">
        <v>4</v>
      </c>
      <c r="N29" s="159">
        <v>3</v>
      </c>
      <c r="O29" s="159">
        <v>3</v>
      </c>
      <c r="P29" s="159">
        <v>4</v>
      </c>
      <c r="Q29" s="159">
        <v>5</v>
      </c>
      <c r="R29" s="59">
        <f t="shared" si="1"/>
        <v>64.333333333333329</v>
      </c>
      <c r="S29" s="160"/>
      <c r="T29" s="60"/>
      <c r="U29" s="60"/>
      <c r="V29" s="60"/>
    </row>
    <row r="30" spans="1:22" s="58" customFormat="1" x14ac:dyDescent="0.25">
      <c r="A30" s="60"/>
      <c r="B30" s="159">
        <v>25</v>
      </c>
      <c r="C30" s="159">
        <v>6</v>
      </c>
      <c r="D30" s="159">
        <v>6</v>
      </c>
      <c r="E30" s="59">
        <v>7</v>
      </c>
      <c r="F30" s="159">
        <v>8</v>
      </c>
      <c r="G30" s="159">
        <v>7</v>
      </c>
      <c r="H30" s="159">
        <v>7</v>
      </c>
      <c r="I30" s="159">
        <v>7</v>
      </c>
      <c r="J30" s="159">
        <v>7</v>
      </c>
      <c r="K30" s="159">
        <v>3</v>
      </c>
      <c r="L30" s="159">
        <v>4</v>
      </c>
      <c r="M30" s="159">
        <v>4</v>
      </c>
      <c r="N30" s="159">
        <v>4</v>
      </c>
      <c r="O30" s="159">
        <v>4</v>
      </c>
      <c r="P30" s="159">
        <v>4</v>
      </c>
      <c r="Q30" s="159"/>
      <c r="R30" s="59">
        <f t="shared" si="1"/>
        <v>65.333333333333329</v>
      </c>
      <c r="S30" s="160"/>
      <c r="T30" s="60"/>
      <c r="U30" s="60"/>
      <c r="V30" s="60"/>
    </row>
    <row r="31" spans="1:22" s="58" customFormat="1" x14ac:dyDescent="0.25">
      <c r="A31" s="60"/>
      <c r="B31" s="159">
        <v>26</v>
      </c>
      <c r="C31" s="159">
        <v>6</v>
      </c>
      <c r="D31" s="159">
        <v>6</v>
      </c>
      <c r="E31" s="159">
        <v>6</v>
      </c>
      <c r="F31" s="159">
        <v>6</v>
      </c>
      <c r="G31" s="159">
        <v>6</v>
      </c>
      <c r="H31" s="159">
        <v>4</v>
      </c>
      <c r="I31" s="159">
        <v>4</v>
      </c>
      <c r="J31" s="159">
        <v>6</v>
      </c>
      <c r="K31" s="159">
        <v>4</v>
      </c>
      <c r="L31" s="159">
        <v>4</v>
      </c>
      <c r="M31" s="159">
        <v>4</v>
      </c>
      <c r="N31" s="159">
        <v>4</v>
      </c>
      <c r="O31" s="159">
        <v>4</v>
      </c>
      <c r="P31" s="159">
        <v>5</v>
      </c>
      <c r="Q31" s="159"/>
      <c r="R31" s="59">
        <f t="shared" si="1"/>
        <v>57</v>
      </c>
      <c r="S31" s="160"/>
      <c r="T31" s="60"/>
      <c r="U31" s="60"/>
      <c r="V31" s="60"/>
    </row>
    <row r="32" spans="1:22" s="58" customFormat="1" x14ac:dyDescent="0.25">
      <c r="A32" s="60"/>
      <c r="B32" s="159">
        <v>27</v>
      </c>
      <c r="C32" s="159">
        <v>5</v>
      </c>
      <c r="D32" s="159">
        <v>8</v>
      </c>
      <c r="E32" s="159">
        <v>8</v>
      </c>
      <c r="F32" s="159">
        <v>8</v>
      </c>
      <c r="G32" s="159">
        <v>8</v>
      </c>
      <c r="H32" s="159">
        <v>5</v>
      </c>
      <c r="I32" s="159">
        <v>6</v>
      </c>
      <c r="J32" s="159">
        <v>7</v>
      </c>
      <c r="K32" s="159">
        <v>4</v>
      </c>
      <c r="L32" s="159">
        <v>4</v>
      </c>
      <c r="M32" s="159">
        <v>2</v>
      </c>
      <c r="N32" s="159">
        <v>4</v>
      </c>
      <c r="O32" s="159">
        <v>4</v>
      </c>
      <c r="P32" s="159">
        <v>4</v>
      </c>
      <c r="Q32" s="159"/>
      <c r="R32" s="59">
        <f t="shared" si="1"/>
        <v>63</v>
      </c>
      <c r="S32" s="160"/>
      <c r="T32" s="60"/>
      <c r="U32" s="60"/>
      <c r="V32" s="60"/>
    </row>
    <row r="33" spans="1:22" s="28" customFormat="1" x14ac:dyDescent="0.25">
      <c r="A33" s="29"/>
      <c r="B33" s="175">
        <v>28</v>
      </c>
      <c r="C33" s="176">
        <v>7</v>
      </c>
      <c r="D33" s="176">
        <v>8</v>
      </c>
      <c r="E33" s="176">
        <v>7</v>
      </c>
      <c r="F33" s="176">
        <v>8</v>
      </c>
      <c r="G33" s="176">
        <v>9</v>
      </c>
      <c r="H33" s="176">
        <v>7</v>
      </c>
      <c r="I33" s="176">
        <v>7</v>
      </c>
      <c r="J33" s="176">
        <v>7</v>
      </c>
      <c r="K33" s="176">
        <v>4</v>
      </c>
      <c r="L33" s="176">
        <v>4</v>
      </c>
      <c r="M33" s="176">
        <v>4</v>
      </c>
      <c r="N33" s="176">
        <v>5</v>
      </c>
      <c r="O33" s="176">
        <v>5</v>
      </c>
      <c r="P33" s="176">
        <v>4</v>
      </c>
      <c r="Q33" s="176"/>
      <c r="R33" s="43">
        <f t="shared" si="1"/>
        <v>71.333333333333329</v>
      </c>
      <c r="S33" s="175">
        <v>2</v>
      </c>
      <c r="T33" s="29"/>
      <c r="U33" s="29"/>
      <c r="V33" s="29"/>
    </row>
    <row r="34" spans="1:22" s="58" customFormat="1" x14ac:dyDescent="0.25">
      <c r="A34" s="60"/>
      <c r="B34" s="160">
        <v>29</v>
      </c>
      <c r="C34" s="159">
        <v>9</v>
      </c>
      <c r="D34" s="159">
        <v>8</v>
      </c>
      <c r="E34" s="159">
        <v>9</v>
      </c>
      <c r="F34" s="159">
        <v>8</v>
      </c>
      <c r="G34" s="159">
        <v>8</v>
      </c>
      <c r="H34" s="159">
        <v>9</v>
      </c>
      <c r="I34" s="159">
        <v>9</v>
      </c>
      <c r="J34" s="159">
        <v>9</v>
      </c>
      <c r="K34" s="159">
        <v>3</v>
      </c>
      <c r="L34" s="159">
        <v>5</v>
      </c>
      <c r="M34" s="159">
        <v>5</v>
      </c>
      <c r="N34" s="159">
        <v>5</v>
      </c>
      <c r="O34" s="159">
        <v>5</v>
      </c>
      <c r="P34" s="159">
        <v>5</v>
      </c>
      <c r="Q34" s="159"/>
      <c r="R34" s="59">
        <f t="shared" si="1"/>
        <v>79.666666666666657</v>
      </c>
      <c r="S34" s="160">
        <v>1</v>
      </c>
      <c r="T34" s="60"/>
      <c r="U34" s="60"/>
      <c r="V34" s="60"/>
    </row>
    <row r="35" spans="1:22" s="58" customFormat="1" x14ac:dyDescent="0.25">
      <c r="A35" s="60"/>
      <c r="B35" s="159">
        <v>30</v>
      </c>
      <c r="C35" s="159">
        <v>6</v>
      </c>
      <c r="D35" s="159">
        <v>8</v>
      </c>
      <c r="E35" s="159">
        <v>8</v>
      </c>
      <c r="F35" s="159">
        <v>7</v>
      </c>
      <c r="G35" s="159">
        <v>7</v>
      </c>
      <c r="H35" s="159">
        <v>7</v>
      </c>
      <c r="I35" s="159">
        <v>7</v>
      </c>
      <c r="J35" s="159">
        <v>7</v>
      </c>
      <c r="K35" s="159">
        <v>4</v>
      </c>
      <c r="L35" s="159">
        <v>4</v>
      </c>
      <c r="M35" s="159">
        <v>4</v>
      </c>
      <c r="N35" s="159">
        <v>5</v>
      </c>
      <c r="O35" s="159">
        <v>5</v>
      </c>
      <c r="P35" s="159">
        <v>5</v>
      </c>
      <c r="Q35" s="159"/>
      <c r="R35" s="59">
        <f t="shared" si="1"/>
        <v>69.333333333333329</v>
      </c>
      <c r="S35" s="160"/>
      <c r="T35" s="60"/>
      <c r="U35" s="60"/>
      <c r="V35" s="60"/>
    </row>
    <row r="36" spans="1:22" s="28" customFormat="1" x14ac:dyDescent="0.25">
      <c r="A36" s="29"/>
      <c r="B36" s="175">
        <v>31</v>
      </c>
      <c r="C36" s="176">
        <v>8</v>
      </c>
      <c r="D36" s="176">
        <v>8</v>
      </c>
      <c r="E36" s="176">
        <v>7</v>
      </c>
      <c r="F36" s="176">
        <v>7</v>
      </c>
      <c r="G36" s="176">
        <v>8</v>
      </c>
      <c r="H36" s="176">
        <v>8</v>
      </c>
      <c r="I36" s="176">
        <v>8</v>
      </c>
      <c r="J36" s="176">
        <v>6</v>
      </c>
      <c r="K36" s="176">
        <v>4</v>
      </c>
      <c r="L36" s="176">
        <v>4</v>
      </c>
      <c r="M36" s="176">
        <v>3</v>
      </c>
      <c r="N36" s="176">
        <v>5</v>
      </c>
      <c r="O36" s="176">
        <v>5</v>
      </c>
      <c r="P36" s="176">
        <v>5</v>
      </c>
      <c r="Q36" s="176"/>
      <c r="R36" s="43">
        <f t="shared" si="1"/>
        <v>70.666666666666671</v>
      </c>
      <c r="S36" s="175">
        <v>3</v>
      </c>
      <c r="T36" s="29"/>
      <c r="U36" s="29"/>
      <c r="V36" s="29"/>
    </row>
    <row r="37" spans="1:22" s="58" customFormat="1" x14ac:dyDescent="0.25">
      <c r="A37" s="60"/>
      <c r="B37" s="159">
        <v>32</v>
      </c>
      <c r="C37" s="159">
        <v>6</v>
      </c>
      <c r="D37" s="159">
        <v>6</v>
      </c>
      <c r="E37" s="159">
        <v>6</v>
      </c>
      <c r="F37" s="159">
        <v>7</v>
      </c>
      <c r="G37" s="159">
        <v>8</v>
      </c>
      <c r="H37" s="159">
        <v>6</v>
      </c>
      <c r="I37" s="159">
        <v>6</v>
      </c>
      <c r="J37" s="159">
        <v>6</v>
      </c>
      <c r="K37" s="159">
        <v>4</v>
      </c>
      <c r="L37" s="159">
        <v>4</v>
      </c>
      <c r="M37" s="159">
        <v>3</v>
      </c>
      <c r="N37" s="159">
        <v>4</v>
      </c>
      <c r="O37" s="159">
        <v>3</v>
      </c>
      <c r="P37" s="159">
        <v>4</v>
      </c>
      <c r="Q37" s="159"/>
      <c r="R37" s="59">
        <f t="shared" si="1"/>
        <v>61</v>
      </c>
      <c r="S37" s="160"/>
      <c r="T37" s="60"/>
      <c r="U37" s="60"/>
      <c r="V37" s="60"/>
    </row>
    <row r="38" spans="1:22" s="58" customFormat="1" x14ac:dyDescent="0.25">
      <c r="A38" s="60"/>
      <c r="B38" s="159">
        <v>33</v>
      </c>
      <c r="C38" s="159">
        <v>7</v>
      </c>
      <c r="D38" s="159">
        <v>5</v>
      </c>
      <c r="E38" s="159">
        <v>7</v>
      </c>
      <c r="F38" s="159">
        <v>7</v>
      </c>
      <c r="G38" s="159">
        <v>8</v>
      </c>
      <c r="H38" s="159">
        <v>7</v>
      </c>
      <c r="I38" s="159">
        <v>7</v>
      </c>
      <c r="J38" s="159">
        <v>7</v>
      </c>
      <c r="K38" s="159">
        <v>4</v>
      </c>
      <c r="L38" s="159">
        <v>3</v>
      </c>
      <c r="M38" s="159">
        <v>3</v>
      </c>
      <c r="N38" s="159">
        <v>3</v>
      </c>
      <c r="O38" s="159">
        <v>3</v>
      </c>
      <c r="P38" s="159">
        <v>3</v>
      </c>
      <c r="Q38" s="159">
        <v>3</v>
      </c>
      <c r="R38" s="59">
        <f t="shared" si="1"/>
        <v>58.333333333333329</v>
      </c>
      <c r="S38" s="160"/>
      <c r="T38" s="60"/>
      <c r="U38" s="60"/>
      <c r="V38" s="60"/>
    </row>
    <row r="39" spans="1:22" s="58" customFormat="1" x14ac:dyDescent="0.25">
      <c r="A39" s="60"/>
      <c r="B39" s="159">
        <v>34</v>
      </c>
      <c r="C39" s="159">
        <v>8</v>
      </c>
      <c r="D39" s="159">
        <v>7</v>
      </c>
      <c r="E39" s="159">
        <v>6</v>
      </c>
      <c r="F39" s="159">
        <v>7</v>
      </c>
      <c r="G39" s="159">
        <v>7</v>
      </c>
      <c r="H39" s="159">
        <v>8</v>
      </c>
      <c r="I39" s="159">
        <v>8</v>
      </c>
      <c r="J39" s="159">
        <v>7</v>
      </c>
      <c r="K39" s="159">
        <v>4</v>
      </c>
      <c r="L39" s="159">
        <v>4</v>
      </c>
      <c r="M39" s="159">
        <v>4</v>
      </c>
      <c r="N39" s="159">
        <v>4</v>
      </c>
      <c r="O39" s="159">
        <v>4</v>
      </c>
      <c r="P39" s="159">
        <v>4</v>
      </c>
      <c r="Q39" s="159"/>
      <c r="R39" s="59">
        <f t="shared" si="1"/>
        <v>68</v>
      </c>
      <c r="S39" s="160"/>
      <c r="T39" s="60"/>
      <c r="U39" s="60"/>
      <c r="V39" s="60"/>
    </row>
    <row r="40" spans="1:22" s="28" customFormat="1" x14ac:dyDescent="0.25">
      <c r="A40" s="29"/>
      <c r="B40" s="176">
        <v>35</v>
      </c>
      <c r="C40" s="176">
        <v>7</v>
      </c>
      <c r="D40" s="176">
        <v>7</v>
      </c>
      <c r="E40" s="176">
        <v>7</v>
      </c>
      <c r="F40" s="176">
        <v>7</v>
      </c>
      <c r="G40" s="176">
        <v>8</v>
      </c>
      <c r="H40" s="176">
        <v>8</v>
      </c>
      <c r="I40" s="176">
        <v>8</v>
      </c>
      <c r="J40" s="176">
        <v>8</v>
      </c>
      <c r="K40" s="176">
        <v>2</v>
      </c>
      <c r="L40" s="176">
        <v>4</v>
      </c>
      <c r="M40" s="176">
        <v>4</v>
      </c>
      <c r="N40" s="176">
        <v>5</v>
      </c>
      <c r="O40" s="176">
        <v>5</v>
      </c>
      <c r="P40" s="176">
        <v>4</v>
      </c>
      <c r="Q40" s="176"/>
      <c r="R40" s="43">
        <f t="shared" si="1"/>
        <v>70</v>
      </c>
      <c r="S40" s="177"/>
      <c r="T40" s="29"/>
      <c r="U40" s="29"/>
      <c r="V40" s="29"/>
    </row>
    <row r="41" spans="1:22" s="58" customFormat="1" x14ac:dyDescent="0.25">
      <c r="A41" s="60"/>
      <c r="B41" s="159">
        <v>36</v>
      </c>
      <c r="C41" s="159">
        <v>6</v>
      </c>
      <c r="D41" s="159">
        <v>5</v>
      </c>
      <c r="E41" s="159">
        <v>7</v>
      </c>
      <c r="F41" s="159">
        <v>6</v>
      </c>
      <c r="G41" s="159">
        <v>7</v>
      </c>
      <c r="H41" s="159">
        <v>7</v>
      </c>
      <c r="I41" s="159">
        <v>7</v>
      </c>
      <c r="J41" s="159">
        <v>7</v>
      </c>
      <c r="K41" s="159">
        <v>4</v>
      </c>
      <c r="L41" s="159">
        <v>3</v>
      </c>
      <c r="M41" s="159">
        <v>3</v>
      </c>
      <c r="N41" s="159">
        <v>3</v>
      </c>
      <c r="O41" s="159">
        <v>3</v>
      </c>
      <c r="P41" s="159">
        <v>3</v>
      </c>
      <c r="Q41" s="159"/>
      <c r="R41" s="59">
        <f t="shared" si="1"/>
        <v>59</v>
      </c>
      <c r="S41" s="160"/>
      <c r="T41" s="60"/>
      <c r="U41" s="60"/>
      <c r="V41" s="60"/>
    </row>
    <row r="42" spans="1:22" s="58" customFormat="1" x14ac:dyDescent="0.25">
      <c r="A42" s="60"/>
      <c r="B42" s="159">
        <v>37</v>
      </c>
      <c r="C42" s="159">
        <v>6</v>
      </c>
      <c r="D42" s="159">
        <v>6</v>
      </c>
      <c r="E42" s="159">
        <v>6</v>
      </c>
      <c r="F42" s="159">
        <v>7</v>
      </c>
      <c r="G42" s="159">
        <v>7</v>
      </c>
      <c r="H42" s="159">
        <v>7</v>
      </c>
      <c r="I42" s="159">
        <v>7</v>
      </c>
      <c r="J42" s="159">
        <v>7</v>
      </c>
      <c r="K42" s="159">
        <v>4</v>
      </c>
      <c r="L42" s="159">
        <v>3</v>
      </c>
      <c r="M42" s="159">
        <v>3</v>
      </c>
      <c r="N42" s="159">
        <v>5</v>
      </c>
      <c r="O42" s="159">
        <v>4</v>
      </c>
      <c r="P42" s="159">
        <v>4</v>
      </c>
      <c r="Q42" s="159"/>
      <c r="R42" s="59">
        <f t="shared" si="1"/>
        <v>64</v>
      </c>
      <c r="S42" s="160"/>
      <c r="T42" s="60"/>
      <c r="U42" s="60"/>
      <c r="V42" s="60"/>
    </row>
  </sheetData>
  <mergeCells count="5">
    <mergeCell ref="N4:O4"/>
    <mergeCell ref="C4:E4"/>
    <mergeCell ref="C6:E6"/>
    <mergeCell ref="K4:M4"/>
    <mergeCell ref="H4:I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0"/>
  <sheetViews>
    <sheetView workbookViewId="0">
      <selection activeCell="L2" sqref="L2"/>
    </sheetView>
  </sheetViews>
  <sheetFormatPr defaultRowHeight="15" x14ac:dyDescent="0.25"/>
  <cols>
    <col min="1" max="1" width="5.7109375" customWidth="1"/>
    <col min="2" max="2" width="5.7109375" style="7" customWidth="1"/>
    <col min="3" max="5" width="10.5703125" style="7" customWidth="1"/>
    <col min="6" max="14" width="5.7109375" style="7" customWidth="1"/>
    <col min="15" max="15" width="5.7109375" style="180" customWidth="1"/>
  </cols>
  <sheetData>
    <row r="2" spans="1:15" ht="18.75" x14ac:dyDescent="0.3">
      <c r="D2" s="388"/>
      <c r="E2" s="388"/>
      <c r="F2" s="388" t="s">
        <v>68</v>
      </c>
      <c r="G2" s="388"/>
      <c r="H2" s="388"/>
      <c r="I2" s="388"/>
      <c r="J2" s="388"/>
      <c r="K2" s="388"/>
    </row>
    <row r="4" spans="1:15" ht="45" customHeight="1" x14ac:dyDescent="0.25">
      <c r="B4" s="162" t="s">
        <v>1</v>
      </c>
      <c r="C4" s="163" t="s">
        <v>2</v>
      </c>
      <c r="D4" s="164"/>
      <c r="E4" s="164"/>
      <c r="F4" s="166" t="s">
        <v>58</v>
      </c>
      <c r="G4" s="166" t="s">
        <v>4</v>
      </c>
      <c r="H4" s="417" t="s">
        <v>27</v>
      </c>
      <c r="I4" s="417"/>
      <c r="J4" s="417"/>
      <c r="K4" s="162" t="s">
        <v>13</v>
      </c>
      <c r="L4" s="162" t="s">
        <v>24</v>
      </c>
      <c r="M4" s="162" t="s">
        <v>21</v>
      </c>
      <c r="N4" s="162" t="s">
        <v>22</v>
      </c>
      <c r="O4" s="88" t="s">
        <v>131</v>
      </c>
    </row>
    <row r="5" spans="1:15" ht="43.15" customHeight="1" x14ac:dyDescent="0.25">
      <c r="B5" s="162"/>
      <c r="C5" s="161" t="s">
        <v>149</v>
      </c>
      <c r="D5" s="161" t="s">
        <v>150</v>
      </c>
      <c r="E5" s="161" t="s">
        <v>151</v>
      </c>
      <c r="F5" s="162"/>
      <c r="G5" s="162"/>
      <c r="H5" s="166" t="s">
        <v>44</v>
      </c>
      <c r="I5" s="166" t="s">
        <v>59</v>
      </c>
      <c r="J5" s="166" t="s">
        <v>60</v>
      </c>
      <c r="K5" s="162"/>
      <c r="L5" s="162"/>
      <c r="M5" s="162"/>
      <c r="N5" s="162"/>
      <c r="O5" s="181"/>
    </row>
    <row r="6" spans="1:15" ht="14.45" x14ac:dyDescent="0.3">
      <c r="B6" s="162"/>
      <c r="C6" s="418">
        <v>10</v>
      </c>
      <c r="D6" s="419"/>
      <c r="E6" s="419"/>
      <c r="F6" s="162">
        <v>10</v>
      </c>
      <c r="G6" s="162">
        <v>10</v>
      </c>
      <c r="H6" s="162">
        <v>10</v>
      </c>
      <c r="I6" s="162">
        <v>10</v>
      </c>
      <c r="J6" s="162">
        <v>10</v>
      </c>
      <c r="K6" s="162">
        <v>10</v>
      </c>
      <c r="L6" s="162">
        <v>5</v>
      </c>
      <c r="M6" s="162">
        <v>5</v>
      </c>
      <c r="N6" s="162">
        <v>75</v>
      </c>
      <c r="O6" s="181"/>
    </row>
    <row r="7" spans="1:15" s="39" customFormat="1" x14ac:dyDescent="0.25">
      <c r="A7" s="39" t="s">
        <v>126</v>
      </c>
      <c r="B7" s="80">
        <v>2</v>
      </c>
      <c r="C7" s="40">
        <v>8</v>
      </c>
      <c r="D7" s="40">
        <v>9</v>
      </c>
      <c r="E7" s="40">
        <v>8</v>
      </c>
      <c r="F7" s="40">
        <v>5</v>
      </c>
      <c r="G7" s="40">
        <v>5</v>
      </c>
      <c r="H7" s="40">
        <v>3</v>
      </c>
      <c r="I7" s="40">
        <v>3</v>
      </c>
      <c r="J7" s="40">
        <v>4</v>
      </c>
      <c r="K7" s="40">
        <v>9</v>
      </c>
      <c r="L7" s="40">
        <v>5</v>
      </c>
      <c r="M7" s="40"/>
      <c r="N7" s="40">
        <f t="shared" ref="N7:N30" si="0">(C7+D7+E7)/3+F7+G7+H7+I7+J7+K7+L7-M7</f>
        <v>42.333333333333336</v>
      </c>
      <c r="O7" s="89">
        <v>3</v>
      </c>
    </row>
    <row r="8" spans="1:15" s="39" customFormat="1" ht="14.45" x14ac:dyDescent="0.3">
      <c r="B8" s="80">
        <v>3</v>
      </c>
      <c r="C8" s="40">
        <v>6</v>
      </c>
      <c r="D8" s="40">
        <v>6</v>
      </c>
      <c r="E8" s="40">
        <v>6</v>
      </c>
      <c r="F8" s="40">
        <v>4</v>
      </c>
      <c r="G8" s="40">
        <v>4</v>
      </c>
      <c r="H8" s="40">
        <v>2</v>
      </c>
      <c r="I8" s="40">
        <v>2</v>
      </c>
      <c r="J8" s="40">
        <v>2</v>
      </c>
      <c r="K8" s="40">
        <v>7</v>
      </c>
      <c r="L8" s="40">
        <v>4</v>
      </c>
      <c r="M8" s="40">
        <v>2</v>
      </c>
      <c r="N8" s="40">
        <f t="shared" si="0"/>
        <v>29</v>
      </c>
      <c r="O8" s="89"/>
    </row>
    <row r="9" spans="1:15" x14ac:dyDescent="0.25">
      <c r="A9" s="37" t="s">
        <v>121</v>
      </c>
      <c r="B9" s="162">
        <v>6</v>
      </c>
      <c r="C9" s="162">
        <v>6</v>
      </c>
      <c r="D9" s="162">
        <v>6</v>
      </c>
      <c r="E9" s="162">
        <v>6</v>
      </c>
      <c r="F9" s="162">
        <v>4</v>
      </c>
      <c r="G9" s="162">
        <v>4</v>
      </c>
      <c r="H9" s="162">
        <v>3</v>
      </c>
      <c r="I9" s="162">
        <v>3</v>
      </c>
      <c r="J9" s="162">
        <v>3</v>
      </c>
      <c r="K9" s="162">
        <v>7</v>
      </c>
      <c r="L9" s="162">
        <v>4</v>
      </c>
      <c r="M9" s="162"/>
      <c r="N9" s="162">
        <f t="shared" si="0"/>
        <v>34</v>
      </c>
      <c r="O9" s="181"/>
    </row>
    <row r="10" spans="1:15" ht="14.45" x14ac:dyDescent="0.3">
      <c r="B10" s="162">
        <v>8</v>
      </c>
      <c r="C10" s="162">
        <v>4</v>
      </c>
      <c r="D10" s="162">
        <v>6</v>
      </c>
      <c r="E10" s="162">
        <v>5</v>
      </c>
      <c r="F10" s="162">
        <v>3</v>
      </c>
      <c r="G10" s="162">
        <v>3</v>
      </c>
      <c r="H10" s="162">
        <v>2</v>
      </c>
      <c r="I10" s="162">
        <v>2</v>
      </c>
      <c r="J10" s="162">
        <v>2</v>
      </c>
      <c r="K10" s="162">
        <v>7</v>
      </c>
      <c r="L10" s="162">
        <v>4</v>
      </c>
      <c r="M10" s="162"/>
      <c r="N10" s="162">
        <f t="shared" si="0"/>
        <v>28</v>
      </c>
      <c r="O10" s="88"/>
    </row>
    <row r="11" spans="1:15" ht="14.45" x14ac:dyDescent="0.3">
      <c r="B11" s="86">
        <v>9</v>
      </c>
      <c r="C11" s="162">
        <v>10</v>
      </c>
      <c r="D11" s="162">
        <v>10</v>
      </c>
      <c r="E11" s="162">
        <v>9</v>
      </c>
      <c r="F11" s="162">
        <v>5</v>
      </c>
      <c r="G11" s="162">
        <v>5</v>
      </c>
      <c r="H11" s="162">
        <v>5</v>
      </c>
      <c r="I11" s="162">
        <v>5</v>
      </c>
      <c r="J11" s="162">
        <v>5</v>
      </c>
      <c r="K11" s="162">
        <v>10</v>
      </c>
      <c r="L11" s="162">
        <v>5</v>
      </c>
      <c r="M11" s="162"/>
      <c r="N11" s="162">
        <f t="shared" si="0"/>
        <v>49.666666666666664</v>
      </c>
      <c r="O11" s="88">
        <v>1</v>
      </c>
    </row>
    <row r="12" spans="1:15" ht="14.45" x14ac:dyDescent="0.3">
      <c r="B12" s="86">
        <v>10</v>
      </c>
      <c r="C12" s="162">
        <v>8</v>
      </c>
      <c r="D12" s="162">
        <v>9</v>
      </c>
      <c r="E12" s="162">
        <v>9</v>
      </c>
      <c r="F12" s="162">
        <v>4</v>
      </c>
      <c r="G12" s="162">
        <v>4</v>
      </c>
      <c r="H12" s="162">
        <v>3</v>
      </c>
      <c r="I12" s="162">
        <v>3</v>
      </c>
      <c r="J12" s="162">
        <v>3</v>
      </c>
      <c r="K12" s="162">
        <v>9</v>
      </c>
      <c r="L12" s="162">
        <v>4</v>
      </c>
      <c r="M12" s="162"/>
      <c r="N12" s="162">
        <f t="shared" si="0"/>
        <v>38.666666666666664</v>
      </c>
      <c r="O12" s="88">
        <v>3</v>
      </c>
    </row>
    <row r="13" spans="1:15" ht="14.45" x14ac:dyDescent="0.3">
      <c r="B13" s="86">
        <v>11</v>
      </c>
      <c r="C13" s="162">
        <v>9</v>
      </c>
      <c r="D13" s="162">
        <v>8</v>
      </c>
      <c r="E13" s="162">
        <v>8</v>
      </c>
      <c r="F13" s="162">
        <v>5</v>
      </c>
      <c r="G13" s="162">
        <v>5</v>
      </c>
      <c r="H13" s="162">
        <v>3</v>
      </c>
      <c r="I13" s="162">
        <v>4</v>
      </c>
      <c r="J13" s="162">
        <v>3</v>
      </c>
      <c r="K13" s="162">
        <v>9</v>
      </c>
      <c r="L13" s="162">
        <v>4</v>
      </c>
      <c r="M13" s="162">
        <v>1</v>
      </c>
      <c r="N13" s="162">
        <f t="shared" si="0"/>
        <v>40.333333333333336</v>
      </c>
      <c r="O13" s="88">
        <v>2</v>
      </c>
    </row>
    <row r="14" spans="1:15" s="39" customFormat="1" x14ac:dyDescent="0.25">
      <c r="A14" s="39" t="s">
        <v>122</v>
      </c>
      <c r="B14" s="80">
        <v>13</v>
      </c>
      <c r="C14" s="40">
        <v>9</v>
      </c>
      <c r="D14" s="40">
        <v>9</v>
      </c>
      <c r="E14" s="40">
        <v>7</v>
      </c>
      <c r="F14" s="40">
        <v>5</v>
      </c>
      <c r="G14" s="40">
        <v>5</v>
      </c>
      <c r="H14" s="40">
        <v>3</v>
      </c>
      <c r="I14" s="40">
        <v>4</v>
      </c>
      <c r="J14" s="40">
        <v>3</v>
      </c>
      <c r="K14" s="40">
        <v>9</v>
      </c>
      <c r="L14" s="40">
        <v>5</v>
      </c>
      <c r="M14" s="40"/>
      <c r="N14" s="40">
        <f t="shared" si="0"/>
        <v>42.333333333333336</v>
      </c>
      <c r="O14" s="89">
        <v>2</v>
      </c>
    </row>
    <row r="15" spans="1:15" s="39" customFormat="1" ht="14.45" x14ac:dyDescent="0.3">
      <c r="B15" s="40">
        <v>14</v>
      </c>
      <c r="C15" s="40">
        <v>7</v>
      </c>
      <c r="D15" s="40">
        <v>6</v>
      </c>
      <c r="E15" s="40">
        <v>6</v>
      </c>
      <c r="F15" s="40">
        <v>4</v>
      </c>
      <c r="G15" s="40">
        <v>5</v>
      </c>
      <c r="H15" s="40">
        <v>3</v>
      </c>
      <c r="I15" s="40">
        <v>3</v>
      </c>
      <c r="J15" s="40">
        <v>3</v>
      </c>
      <c r="K15" s="40">
        <v>8</v>
      </c>
      <c r="L15" s="40">
        <v>4</v>
      </c>
      <c r="M15" s="40">
        <v>1</v>
      </c>
      <c r="N15" s="40">
        <f t="shared" si="0"/>
        <v>35.333333333333329</v>
      </c>
      <c r="O15" s="182"/>
    </row>
    <row r="16" spans="1:15" s="39" customFormat="1" ht="14.45" x14ac:dyDescent="0.3">
      <c r="B16" s="80">
        <v>15</v>
      </c>
      <c r="C16" s="40">
        <v>8</v>
      </c>
      <c r="D16" s="40">
        <v>7</v>
      </c>
      <c r="E16" s="40">
        <v>6</v>
      </c>
      <c r="F16" s="40">
        <v>3</v>
      </c>
      <c r="G16" s="40">
        <v>4</v>
      </c>
      <c r="H16" s="40">
        <v>4</v>
      </c>
      <c r="I16" s="40">
        <v>4</v>
      </c>
      <c r="J16" s="40">
        <v>5</v>
      </c>
      <c r="K16" s="40">
        <v>7</v>
      </c>
      <c r="L16" s="40">
        <v>4</v>
      </c>
      <c r="M16" s="40"/>
      <c r="N16" s="40">
        <f t="shared" si="0"/>
        <v>38</v>
      </c>
      <c r="O16" s="182">
        <v>3</v>
      </c>
    </row>
    <row r="17" spans="1:15" s="39" customFormat="1" ht="14.45" x14ac:dyDescent="0.3">
      <c r="B17" s="40">
        <v>16</v>
      </c>
      <c r="C17" s="40">
        <v>6</v>
      </c>
      <c r="D17" s="40">
        <v>6</v>
      </c>
      <c r="E17" s="40">
        <v>5</v>
      </c>
      <c r="F17" s="40">
        <v>3</v>
      </c>
      <c r="G17" s="40">
        <v>3</v>
      </c>
      <c r="H17" s="40">
        <v>3</v>
      </c>
      <c r="I17" s="40">
        <v>3</v>
      </c>
      <c r="J17" s="40">
        <v>2</v>
      </c>
      <c r="K17" s="40">
        <v>7</v>
      </c>
      <c r="L17" s="40">
        <v>4</v>
      </c>
      <c r="M17" s="40"/>
      <c r="N17" s="40">
        <f t="shared" si="0"/>
        <v>30.666666666666668</v>
      </c>
      <c r="O17" s="182"/>
    </row>
    <row r="18" spans="1:15" s="39" customFormat="1" ht="14.45" x14ac:dyDescent="0.3">
      <c r="B18" s="40">
        <v>17</v>
      </c>
      <c r="C18" s="40">
        <v>6</v>
      </c>
      <c r="D18" s="40">
        <v>5</v>
      </c>
      <c r="E18" s="40">
        <v>5</v>
      </c>
      <c r="F18" s="40">
        <v>3</v>
      </c>
      <c r="G18" s="40">
        <v>3</v>
      </c>
      <c r="H18" s="40">
        <v>2</v>
      </c>
      <c r="I18" s="40">
        <v>2</v>
      </c>
      <c r="J18" s="40">
        <v>2</v>
      </c>
      <c r="K18" s="40">
        <v>7</v>
      </c>
      <c r="L18" s="40">
        <v>4</v>
      </c>
      <c r="M18" s="40">
        <v>2</v>
      </c>
      <c r="N18" s="40">
        <f t="shared" si="0"/>
        <v>26.333333333333332</v>
      </c>
      <c r="O18" s="182"/>
    </row>
    <row r="19" spans="1:15" s="39" customFormat="1" ht="14.45" x14ac:dyDescent="0.3">
      <c r="B19" s="40">
        <v>19</v>
      </c>
      <c r="C19" s="40">
        <v>7</v>
      </c>
      <c r="D19" s="40">
        <v>7</v>
      </c>
      <c r="E19" s="40">
        <v>6</v>
      </c>
      <c r="F19" s="40">
        <v>3</v>
      </c>
      <c r="G19" s="40">
        <v>4</v>
      </c>
      <c r="H19" s="40">
        <v>3</v>
      </c>
      <c r="I19" s="40">
        <v>3</v>
      </c>
      <c r="J19" s="40">
        <v>3</v>
      </c>
      <c r="K19" s="40">
        <v>8</v>
      </c>
      <c r="L19" s="40">
        <v>4</v>
      </c>
      <c r="M19" s="40"/>
      <c r="N19" s="40">
        <f t="shared" si="0"/>
        <v>34.666666666666671</v>
      </c>
      <c r="O19" s="182"/>
    </row>
    <row r="20" spans="1:15" s="39" customFormat="1" ht="14.45" x14ac:dyDescent="0.3">
      <c r="B20" s="50">
        <v>20</v>
      </c>
      <c r="C20" s="50">
        <v>5</v>
      </c>
      <c r="D20" s="50">
        <v>5</v>
      </c>
      <c r="E20" s="50">
        <v>5</v>
      </c>
      <c r="F20" s="50">
        <v>4</v>
      </c>
      <c r="G20" s="50">
        <v>4</v>
      </c>
      <c r="H20" s="50">
        <v>2</v>
      </c>
      <c r="I20" s="50">
        <v>2</v>
      </c>
      <c r="J20" s="50">
        <v>2</v>
      </c>
      <c r="K20" s="50">
        <v>7</v>
      </c>
      <c r="L20" s="50">
        <v>4</v>
      </c>
      <c r="M20" s="50">
        <v>1</v>
      </c>
      <c r="N20" s="50">
        <f t="shared" si="0"/>
        <v>29</v>
      </c>
      <c r="O20" s="182"/>
    </row>
    <row r="21" spans="1:15" s="39" customFormat="1" ht="14.45" x14ac:dyDescent="0.3">
      <c r="B21" s="80">
        <v>21</v>
      </c>
      <c r="C21" s="40">
        <v>6</v>
      </c>
      <c r="D21" s="40">
        <v>6</v>
      </c>
      <c r="E21" s="40">
        <v>6</v>
      </c>
      <c r="F21" s="40">
        <v>5</v>
      </c>
      <c r="G21" s="40">
        <v>5</v>
      </c>
      <c r="H21" s="40">
        <v>4</v>
      </c>
      <c r="I21" s="40">
        <v>4</v>
      </c>
      <c r="J21" s="40">
        <v>3</v>
      </c>
      <c r="K21" s="40">
        <v>7</v>
      </c>
      <c r="L21" s="40">
        <v>4</v>
      </c>
      <c r="M21" s="40"/>
      <c r="N21" s="40">
        <f t="shared" si="0"/>
        <v>38</v>
      </c>
      <c r="O21" s="182">
        <v>3</v>
      </c>
    </row>
    <row r="22" spans="1:15" s="39" customFormat="1" ht="14.45" x14ac:dyDescent="0.3">
      <c r="B22" s="40">
        <v>30</v>
      </c>
      <c r="C22" s="40">
        <v>5</v>
      </c>
      <c r="D22" s="40">
        <v>6</v>
      </c>
      <c r="E22" s="40">
        <v>5</v>
      </c>
      <c r="F22" s="40">
        <v>3</v>
      </c>
      <c r="G22" s="40">
        <v>4</v>
      </c>
      <c r="H22" s="40">
        <v>3</v>
      </c>
      <c r="I22" s="40">
        <v>3</v>
      </c>
      <c r="J22" s="40">
        <v>3</v>
      </c>
      <c r="K22" s="40">
        <v>6</v>
      </c>
      <c r="L22" s="40">
        <v>4</v>
      </c>
      <c r="M22" s="40">
        <v>2</v>
      </c>
      <c r="N22" s="40">
        <f t="shared" si="0"/>
        <v>29.333333333333332</v>
      </c>
      <c r="O22" s="182"/>
    </row>
    <row r="23" spans="1:15" s="49" customFormat="1" x14ac:dyDescent="0.25">
      <c r="A23" s="49" t="s">
        <v>132</v>
      </c>
      <c r="B23" s="51">
        <v>22</v>
      </c>
      <c r="C23" s="75">
        <v>6</v>
      </c>
      <c r="D23" s="75">
        <v>7</v>
      </c>
      <c r="E23" s="75">
        <v>7</v>
      </c>
      <c r="F23" s="75">
        <v>5</v>
      </c>
      <c r="G23" s="75">
        <v>5</v>
      </c>
      <c r="H23" s="75">
        <v>4</v>
      </c>
      <c r="I23" s="75">
        <v>3</v>
      </c>
      <c r="J23" s="75">
        <v>3</v>
      </c>
      <c r="K23" s="75">
        <v>7</v>
      </c>
      <c r="L23" s="75">
        <v>4</v>
      </c>
      <c r="M23" s="75">
        <v>2</v>
      </c>
      <c r="N23" s="75">
        <f t="shared" si="0"/>
        <v>35.666666666666671</v>
      </c>
      <c r="O23" s="183"/>
    </row>
    <row r="24" spans="1:15" s="49" customFormat="1" x14ac:dyDescent="0.25">
      <c r="B24" s="87">
        <v>23</v>
      </c>
      <c r="C24" s="75">
        <v>8</v>
      </c>
      <c r="D24" s="75">
        <v>7</v>
      </c>
      <c r="E24" s="75">
        <v>7</v>
      </c>
      <c r="F24" s="75">
        <v>4</v>
      </c>
      <c r="G24" s="75">
        <v>4</v>
      </c>
      <c r="H24" s="75">
        <v>4</v>
      </c>
      <c r="I24" s="75">
        <v>4</v>
      </c>
      <c r="J24" s="75">
        <v>4</v>
      </c>
      <c r="K24" s="75">
        <v>9</v>
      </c>
      <c r="L24" s="75">
        <v>5</v>
      </c>
      <c r="M24" s="75"/>
      <c r="N24" s="75">
        <f t="shared" si="0"/>
        <v>41.333333333333329</v>
      </c>
      <c r="O24" s="183">
        <v>3</v>
      </c>
    </row>
    <row r="25" spans="1:15" s="49" customFormat="1" x14ac:dyDescent="0.25">
      <c r="B25" s="51">
        <v>24</v>
      </c>
      <c r="C25" s="75">
        <v>7</v>
      </c>
      <c r="D25" s="75">
        <v>7</v>
      </c>
      <c r="E25" s="75">
        <v>6</v>
      </c>
      <c r="F25" s="75">
        <v>5</v>
      </c>
      <c r="G25" s="75">
        <v>5</v>
      </c>
      <c r="H25" s="75">
        <v>3</v>
      </c>
      <c r="I25" s="75">
        <v>3</v>
      </c>
      <c r="J25" s="75">
        <v>3</v>
      </c>
      <c r="K25" s="75">
        <v>7</v>
      </c>
      <c r="L25" s="75">
        <v>4</v>
      </c>
      <c r="M25" s="75">
        <v>2</v>
      </c>
      <c r="N25" s="75">
        <f t="shared" si="0"/>
        <v>34.666666666666671</v>
      </c>
      <c r="O25" s="183"/>
    </row>
    <row r="26" spans="1:15" s="49" customFormat="1" x14ac:dyDescent="0.25">
      <c r="B26" s="87">
        <v>25</v>
      </c>
      <c r="C26" s="75">
        <v>10</v>
      </c>
      <c r="D26" s="75">
        <v>10</v>
      </c>
      <c r="E26" s="75">
        <v>9</v>
      </c>
      <c r="F26" s="75">
        <v>5</v>
      </c>
      <c r="G26" s="75">
        <v>5</v>
      </c>
      <c r="H26" s="75">
        <v>5</v>
      </c>
      <c r="I26" s="75">
        <v>5</v>
      </c>
      <c r="J26" s="75">
        <v>5</v>
      </c>
      <c r="K26" s="75">
        <v>7</v>
      </c>
      <c r="L26" s="75">
        <v>4</v>
      </c>
      <c r="M26" s="75"/>
      <c r="N26" s="75">
        <f t="shared" si="0"/>
        <v>45.666666666666664</v>
      </c>
      <c r="O26" s="183">
        <v>1</v>
      </c>
    </row>
    <row r="27" spans="1:15" s="49" customFormat="1" x14ac:dyDescent="0.25">
      <c r="B27" s="51">
        <v>26</v>
      </c>
      <c r="C27" s="75">
        <v>9</v>
      </c>
      <c r="D27" s="75">
        <v>8</v>
      </c>
      <c r="E27" s="75">
        <v>8</v>
      </c>
      <c r="F27" s="75">
        <v>4</v>
      </c>
      <c r="G27" s="75">
        <v>5</v>
      </c>
      <c r="H27" s="75">
        <v>4</v>
      </c>
      <c r="I27" s="75">
        <v>3</v>
      </c>
      <c r="J27" s="75">
        <v>3</v>
      </c>
      <c r="K27" s="75">
        <v>7</v>
      </c>
      <c r="L27" s="75">
        <v>4</v>
      </c>
      <c r="M27" s="75"/>
      <c r="N27" s="75">
        <f t="shared" si="0"/>
        <v>38.333333333333336</v>
      </c>
      <c r="O27" s="183"/>
    </row>
    <row r="28" spans="1:15" s="49" customFormat="1" x14ac:dyDescent="0.25">
      <c r="B28" s="87">
        <v>27</v>
      </c>
      <c r="C28" s="75">
        <v>7</v>
      </c>
      <c r="D28" s="75">
        <v>9</v>
      </c>
      <c r="E28" s="75">
        <v>7</v>
      </c>
      <c r="F28" s="75">
        <v>5</v>
      </c>
      <c r="G28" s="75">
        <v>5</v>
      </c>
      <c r="H28" s="75">
        <v>3</v>
      </c>
      <c r="I28" s="75">
        <v>3</v>
      </c>
      <c r="J28" s="75">
        <v>3</v>
      </c>
      <c r="K28" s="75">
        <v>10</v>
      </c>
      <c r="L28" s="75">
        <v>5</v>
      </c>
      <c r="M28" s="75"/>
      <c r="N28" s="75">
        <f t="shared" si="0"/>
        <v>41.666666666666671</v>
      </c>
      <c r="O28" s="183">
        <v>2</v>
      </c>
    </row>
    <row r="29" spans="1:15" s="49" customFormat="1" x14ac:dyDescent="0.25">
      <c r="B29" s="51">
        <v>28</v>
      </c>
      <c r="C29" s="75">
        <v>7</v>
      </c>
      <c r="D29" s="75">
        <v>4</v>
      </c>
      <c r="E29" s="75">
        <v>8</v>
      </c>
      <c r="F29" s="75">
        <v>5</v>
      </c>
      <c r="G29" s="75">
        <v>5</v>
      </c>
      <c r="H29" s="75">
        <v>4</v>
      </c>
      <c r="I29" s="75">
        <v>4</v>
      </c>
      <c r="J29" s="75">
        <v>3</v>
      </c>
      <c r="K29" s="75">
        <v>7</v>
      </c>
      <c r="L29" s="75">
        <v>4</v>
      </c>
      <c r="M29" s="75"/>
      <c r="N29" s="75">
        <f t="shared" si="0"/>
        <v>38.333333333333329</v>
      </c>
      <c r="O29" s="183"/>
    </row>
    <row r="30" spans="1:15" s="49" customFormat="1" x14ac:dyDescent="0.25">
      <c r="B30" s="51">
        <v>29</v>
      </c>
      <c r="C30" s="75">
        <v>6</v>
      </c>
      <c r="D30" s="75">
        <v>6</v>
      </c>
      <c r="E30" s="75">
        <v>7</v>
      </c>
      <c r="F30" s="75">
        <v>4</v>
      </c>
      <c r="G30" s="75">
        <v>4</v>
      </c>
      <c r="H30" s="75">
        <v>3</v>
      </c>
      <c r="I30" s="75">
        <v>3</v>
      </c>
      <c r="J30" s="75">
        <v>3</v>
      </c>
      <c r="K30" s="75">
        <v>9</v>
      </c>
      <c r="L30" s="75">
        <v>5</v>
      </c>
      <c r="M30" s="75"/>
      <c r="N30" s="75">
        <f t="shared" si="0"/>
        <v>37.333333333333329</v>
      </c>
      <c r="O30" s="183"/>
    </row>
  </sheetData>
  <mergeCells count="2">
    <mergeCell ref="H4:J4"/>
    <mergeCell ref="C6:E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90"/>
  <sheetViews>
    <sheetView workbookViewId="0">
      <selection activeCell="C2" sqref="C2"/>
    </sheetView>
  </sheetViews>
  <sheetFormatPr defaultRowHeight="15" x14ac:dyDescent="0.25"/>
  <cols>
    <col min="1" max="1" width="7.5703125" customWidth="1"/>
    <col min="2" max="2" width="7.28515625" customWidth="1"/>
    <col min="3" max="5" width="5.28515625" customWidth="1"/>
    <col min="6" max="6" width="1.85546875" customWidth="1"/>
    <col min="7" max="7" width="7.5703125" hidden="1" customWidth="1"/>
    <col min="8" max="17" width="5.5703125" customWidth="1"/>
    <col min="18" max="20" width="6.42578125" customWidth="1"/>
    <col min="21" max="22" width="6.28515625" customWidth="1"/>
    <col min="23" max="25" width="5.7109375" customWidth="1"/>
    <col min="26" max="28" width="5.140625" style="49" customWidth="1"/>
    <col min="29" max="29" width="1.5703125" style="49" customWidth="1"/>
    <col min="30" max="30" width="7.5703125" style="49" hidden="1" customWidth="1"/>
    <col min="31" max="33" width="5.85546875" customWidth="1"/>
    <col min="34" max="34" width="1" customWidth="1"/>
    <col min="35" max="35" width="7.5703125" hidden="1" customWidth="1"/>
    <col min="36" max="38" width="5" style="49" customWidth="1"/>
    <col min="39" max="39" width="1.42578125" style="49" customWidth="1"/>
    <col min="40" max="40" width="7.5703125" style="49" hidden="1" customWidth="1"/>
    <col min="41" max="43" width="7.5703125" customWidth="1"/>
    <col min="44" max="44" width="7.5703125" style="97" customWidth="1"/>
    <col min="45" max="45" width="5.7109375" customWidth="1"/>
  </cols>
  <sheetData>
    <row r="2" spans="1:44" ht="20.25" x14ac:dyDescent="0.3">
      <c r="E2" s="19" t="s">
        <v>105</v>
      </c>
      <c r="F2" s="19"/>
      <c r="G2" s="19"/>
    </row>
    <row r="4" spans="1:44" x14ac:dyDescent="0.25">
      <c r="B4" t="s">
        <v>30</v>
      </c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</row>
    <row r="5" spans="1:44" ht="90" x14ac:dyDescent="0.25">
      <c r="B5" s="234" t="s">
        <v>1</v>
      </c>
      <c r="C5" s="418" t="s">
        <v>2</v>
      </c>
      <c r="D5" s="419"/>
      <c r="E5" s="425"/>
      <c r="F5" s="235"/>
      <c r="G5" s="235"/>
      <c r="H5" s="234" t="s">
        <v>106</v>
      </c>
      <c r="I5" s="234" t="s">
        <v>4</v>
      </c>
      <c r="J5" s="234" t="s">
        <v>107</v>
      </c>
      <c r="K5" s="418" t="s">
        <v>108</v>
      </c>
      <c r="L5" s="419"/>
      <c r="M5" s="425"/>
      <c r="N5" s="234" t="s">
        <v>110</v>
      </c>
      <c r="O5" s="418" t="s">
        <v>111</v>
      </c>
      <c r="P5" s="419"/>
      <c r="Q5" s="425"/>
      <c r="R5" s="234" t="s">
        <v>115</v>
      </c>
      <c r="S5" s="234" t="s">
        <v>9</v>
      </c>
      <c r="T5" s="234" t="s">
        <v>10</v>
      </c>
      <c r="U5" s="418" t="s">
        <v>12</v>
      </c>
      <c r="V5" s="425"/>
      <c r="W5" s="422" t="s">
        <v>11</v>
      </c>
      <c r="X5" s="423"/>
      <c r="Y5" s="424"/>
      <c r="Z5" s="422" t="s">
        <v>119</v>
      </c>
      <c r="AA5" s="423"/>
      <c r="AB5" s="423"/>
      <c r="AC5" s="423"/>
      <c r="AD5" s="424"/>
      <c r="AE5" s="422" t="s">
        <v>71</v>
      </c>
      <c r="AF5" s="423"/>
      <c r="AG5" s="423"/>
      <c r="AH5" s="423"/>
      <c r="AI5" s="424"/>
      <c r="AJ5" s="422" t="s">
        <v>28</v>
      </c>
      <c r="AK5" s="423"/>
      <c r="AL5" s="423"/>
      <c r="AM5" s="423"/>
      <c r="AN5" s="424"/>
      <c r="AO5" s="234" t="s">
        <v>55</v>
      </c>
      <c r="AP5" s="234" t="s">
        <v>21</v>
      </c>
      <c r="AQ5" s="234" t="s">
        <v>22</v>
      </c>
      <c r="AR5" s="86" t="s">
        <v>131</v>
      </c>
    </row>
    <row r="6" spans="1:44" ht="105" x14ac:dyDescent="0.25">
      <c r="B6" s="234"/>
      <c r="C6" s="233" t="s">
        <v>134</v>
      </c>
      <c r="D6" s="233" t="s">
        <v>135</v>
      </c>
      <c r="E6" s="233" t="s">
        <v>136</v>
      </c>
      <c r="F6" s="233" t="s">
        <v>139</v>
      </c>
      <c r="G6" s="233" t="s">
        <v>140</v>
      </c>
      <c r="H6" s="6"/>
      <c r="I6" s="6"/>
      <c r="J6" s="234"/>
      <c r="K6" s="234" t="s">
        <v>59</v>
      </c>
      <c r="L6" s="234" t="s">
        <v>109</v>
      </c>
      <c r="M6" s="234" t="s">
        <v>46</v>
      </c>
      <c r="N6" s="234"/>
      <c r="O6" s="234" t="s">
        <v>112</v>
      </c>
      <c r="P6" s="234" t="s">
        <v>113</v>
      </c>
      <c r="Q6" s="234" t="s">
        <v>114</v>
      </c>
      <c r="R6" s="234"/>
      <c r="S6" s="234"/>
      <c r="T6" s="234"/>
      <c r="U6" s="234" t="s">
        <v>116</v>
      </c>
      <c r="V6" s="234" t="s">
        <v>117</v>
      </c>
      <c r="W6" s="234" t="s">
        <v>52</v>
      </c>
      <c r="X6" s="234" t="s">
        <v>118</v>
      </c>
      <c r="Y6" s="234" t="s">
        <v>58</v>
      </c>
      <c r="Z6" s="233" t="s">
        <v>134</v>
      </c>
      <c r="AA6" s="233" t="s">
        <v>135</v>
      </c>
      <c r="AB6" s="233" t="s">
        <v>136</v>
      </c>
      <c r="AC6" s="233" t="s">
        <v>139</v>
      </c>
      <c r="AD6" s="233" t="s">
        <v>140</v>
      </c>
      <c r="AE6" s="233" t="s">
        <v>134</v>
      </c>
      <c r="AF6" s="233" t="s">
        <v>135</v>
      </c>
      <c r="AG6" s="233" t="s">
        <v>136</v>
      </c>
      <c r="AH6" s="233" t="s">
        <v>139</v>
      </c>
      <c r="AI6" s="233" t="s">
        <v>140</v>
      </c>
      <c r="AJ6" s="233" t="s">
        <v>134</v>
      </c>
      <c r="AK6" s="233" t="s">
        <v>135</v>
      </c>
      <c r="AL6" s="233" t="s">
        <v>136</v>
      </c>
      <c r="AM6" s="233" t="s">
        <v>139</v>
      </c>
      <c r="AN6" s="233" t="s">
        <v>140</v>
      </c>
      <c r="AO6" s="234"/>
      <c r="AP6" s="234"/>
      <c r="AQ6" s="234"/>
      <c r="AR6" s="86"/>
    </row>
    <row r="7" spans="1:44" s="28" customFormat="1" x14ac:dyDescent="0.25">
      <c r="A7" s="28" t="s">
        <v>215</v>
      </c>
      <c r="B7" s="252">
        <v>1</v>
      </c>
      <c r="C7" s="43">
        <v>10</v>
      </c>
      <c r="D7" s="43">
        <v>9</v>
      </c>
      <c r="E7" s="43">
        <v>10</v>
      </c>
      <c r="F7" s="43"/>
      <c r="G7" s="43"/>
      <c r="H7" s="43">
        <v>4</v>
      </c>
      <c r="I7" s="43">
        <v>5</v>
      </c>
      <c r="J7" s="43">
        <v>5</v>
      </c>
      <c r="K7" s="43">
        <v>4</v>
      </c>
      <c r="L7" s="43">
        <v>3</v>
      </c>
      <c r="M7" s="43">
        <v>3</v>
      </c>
      <c r="N7" s="43">
        <v>4</v>
      </c>
      <c r="O7" s="43">
        <v>4</v>
      </c>
      <c r="P7" s="43">
        <v>4</v>
      </c>
      <c r="Q7" s="43">
        <v>4</v>
      </c>
      <c r="R7" s="43">
        <v>5</v>
      </c>
      <c r="S7" s="43">
        <v>4</v>
      </c>
      <c r="T7" s="43">
        <v>5</v>
      </c>
      <c r="U7" s="43">
        <v>3</v>
      </c>
      <c r="V7" s="43">
        <v>4</v>
      </c>
      <c r="W7" s="43">
        <v>4</v>
      </c>
      <c r="X7" s="43">
        <v>4</v>
      </c>
      <c r="Y7" s="43">
        <v>4</v>
      </c>
      <c r="Z7" s="43">
        <v>18</v>
      </c>
      <c r="AA7" s="43">
        <v>18</v>
      </c>
      <c r="AB7" s="43">
        <v>18</v>
      </c>
      <c r="AC7" s="43"/>
      <c r="AD7" s="43"/>
      <c r="AE7" s="43">
        <v>18</v>
      </c>
      <c r="AF7" s="43">
        <v>17</v>
      </c>
      <c r="AG7" s="43">
        <v>20</v>
      </c>
      <c r="AH7" s="43"/>
      <c r="AI7" s="43"/>
      <c r="AJ7" s="43">
        <v>9</v>
      </c>
      <c r="AK7" s="43">
        <v>9</v>
      </c>
      <c r="AL7" s="43">
        <v>10</v>
      </c>
      <c r="AM7" s="43"/>
      <c r="AN7" s="43"/>
      <c r="AO7" s="43">
        <v>4</v>
      </c>
      <c r="AP7" s="43"/>
      <c r="AQ7" s="43">
        <f>(C7+D7+E7+F7+G7)/3+H7+I7+J7+K7+L7+M7+N7+O7+P7+Q7+R7+S7+T7+U7+V7+W7+X7+Y7+(Z7+AC7+AD7+AA7+AB7)/3+(AE7+AH7+AI7+AF7+AG7)/3+(AJ7+AM7+AN7+AK7+AL7)/3+AO7-AP7</f>
        <v>132.33333333333331</v>
      </c>
      <c r="AR7" s="252">
        <v>1</v>
      </c>
    </row>
    <row r="8" spans="1:44" s="28" customFormat="1" ht="14.45" x14ac:dyDescent="0.3">
      <c r="B8" s="252">
        <v>2</v>
      </c>
      <c r="C8" s="43">
        <v>8</v>
      </c>
      <c r="D8" s="43">
        <v>7</v>
      </c>
      <c r="E8" s="43">
        <v>8</v>
      </c>
      <c r="F8" s="43"/>
      <c r="G8" s="43"/>
      <c r="H8" s="43">
        <v>4</v>
      </c>
      <c r="I8" s="43">
        <v>4</v>
      </c>
      <c r="J8" s="43">
        <v>3</v>
      </c>
      <c r="K8" s="43">
        <v>4</v>
      </c>
      <c r="L8" s="43">
        <v>3</v>
      </c>
      <c r="M8" s="43">
        <v>3</v>
      </c>
      <c r="N8" s="43">
        <v>3</v>
      </c>
      <c r="O8" s="43">
        <v>2</v>
      </c>
      <c r="P8" s="43">
        <v>3</v>
      </c>
      <c r="Q8" s="43">
        <v>3</v>
      </c>
      <c r="R8" s="43">
        <v>3</v>
      </c>
      <c r="S8" s="43">
        <v>3</v>
      </c>
      <c r="T8" s="43">
        <v>3</v>
      </c>
      <c r="U8" s="43">
        <v>2</v>
      </c>
      <c r="V8" s="43">
        <v>4</v>
      </c>
      <c r="W8" s="43">
        <v>3</v>
      </c>
      <c r="X8" s="43">
        <v>4</v>
      </c>
      <c r="Y8" s="43">
        <v>4</v>
      </c>
      <c r="Z8" s="43">
        <v>12</v>
      </c>
      <c r="AA8" s="43">
        <v>15</v>
      </c>
      <c r="AB8" s="43">
        <v>12</v>
      </c>
      <c r="AC8" s="43"/>
      <c r="AD8" s="43"/>
      <c r="AE8" s="43">
        <v>14</v>
      </c>
      <c r="AF8" s="43">
        <v>17</v>
      </c>
      <c r="AG8" s="43">
        <v>15</v>
      </c>
      <c r="AH8" s="43"/>
      <c r="AI8" s="43"/>
      <c r="AJ8" s="43">
        <v>7</v>
      </c>
      <c r="AK8" s="43">
        <v>8</v>
      </c>
      <c r="AL8" s="43">
        <v>7</v>
      </c>
      <c r="AM8" s="43"/>
      <c r="AN8" s="43"/>
      <c r="AO8" s="43">
        <v>3</v>
      </c>
      <c r="AP8" s="43"/>
      <c r="AQ8" s="43">
        <f>(C8+D8+E8+F8+G8)/3+H8+I8+J8+K8+L8+M8+N8+O8+P8+Q8+R8+S8+T8+U8+V8+W8+X8+Y8+(Z8+AC8+AD8+AA8+AB8)/3+(AE8+AH8+AI8+AF8+AG8)/3+(AJ8+AM8+AN8+AK8+AL8)/3+AO8-AP8</f>
        <v>104.33333333333333</v>
      </c>
      <c r="AR8" s="252">
        <v>3</v>
      </c>
    </row>
    <row r="9" spans="1:44" s="30" customFormat="1" x14ac:dyDescent="0.25">
      <c r="A9" s="30" t="s">
        <v>128</v>
      </c>
      <c r="B9" s="157">
        <v>3</v>
      </c>
      <c r="C9" s="31">
        <v>6</v>
      </c>
      <c r="D9" s="31">
        <v>7</v>
      </c>
      <c r="E9" s="31">
        <v>5</v>
      </c>
      <c r="F9" s="31"/>
      <c r="G9" s="31"/>
      <c r="H9" s="31">
        <v>2</v>
      </c>
      <c r="I9" s="31">
        <v>3</v>
      </c>
      <c r="J9" s="31">
        <v>3</v>
      </c>
      <c r="K9" s="31">
        <v>3</v>
      </c>
      <c r="L9" s="31">
        <v>3</v>
      </c>
      <c r="M9" s="31">
        <v>2</v>
      </c>
      <c r="N9" s="31">
        <v>3</v>
      </c>
      <c r="O9" s="31">
        <v>3</v>
      </c>
      <c r="P9" s="31">
        <v>3</v>
      </c>
      <c r="Q9" s="31">
        <v>4</v>
      </c>
      <c r="R9" s="31">
        <v>3</v>
      </c>
      <c r="S9" s="31">
        <v>2</v>
      </c>
      <c r="T9" s="31">
        <v>2</v>
      </c>
      <c r="U9" s="31">
        <v>2</v>
      </c>
      <c r="V9" s="31">
        <v>4</v>
      </c>
      <c r="W9" s="31">
        <v>3</v>
      </c>
      <c r="X9" s="31">
        <v>4</v>
      </c>
      <c r="Y9" s="31">
        <v>4</v>
      </c>
      <c r="Z9" s="31">
        <v>12</v>
      </c>
      <c r="AA9" s="31">
        <v>15</v>
      </c>
      <c r="AB9" s="31">
        <v>10</v>
      </c>
      <c r="AC9" s="31"/>
      <c r="AD9" s="31"/>
      <c r="AE9" s="31">
        <v>12</v>
      </c>
      <c r="AF9" s="31">
        <v>16</v>
      </c>
      <c r="AG9" s="31">
        <v>10</v>
      </c>
      <c r="AH9" s="31"/>
      <c r="AI9" s="31"/>
      <c r="AJ9" s="31">
        <v>5</v>
      </c>
      <c r="AK9" s="31">
        <v>7</v>
      </c>
      <c r="AL9" s="31">
        <v>5</v>
      </c>
      <c r="AM9" s="31"/>
      <c r="AN9" s="31"/>
      <c r="AO9" s="31">
        <v>3</v>
      </c>
      <c r="AP9" s="31"/>
      <c r="AQ9" s="31">
        <f>(C9+D9+E9+F9+G9)/3+H9+I9+J9+K9+L9+M9+N9+O9+P9+Q9+R9+S9+T9+U9+V9+W9+X9+Y9+(Z9+AC9+AD9+AA9+AB9)/3+(AE9+AH9+AI9+AF9+AG9)/3+(AJ9+AM9+AN9+AK9+AL9)/3+AO9-AP9</f>
        <v>92.666666666666671</v>
      </c>
      <c r="AR9" s="157">
        <v>1</v>
      </c>
    </row>
    <row r="10" spans="1:44" s="30" customFormat="1" ht="14.45" x14ac:dyDescent="0.3">
      <c r="B10" s="157">
        <v>4</v>
      </c>
      <c r="C10" s="31">
        <v>7</v>
      </c>
      <c r="D10" s="31">
        <v>8</v>
      </c>
      <c r="E10" s="31">
        <v>8</v>
      </c>
      <c r="F10" s="31"/>
      <c r="G10" s="31"/>
      <c r="H10" s="31">
        <v>3</v>
      </c>
      <c r="I10" s="31">
        <v>3</v>
      </c>
      <c r="J10" s="31">
        <v>3</v>
      </c>
      <c r="K10" s="31">
        <v>2</v>
      </c>
      <c r="L10" s="31">
        <v>2</v>
      </c>
      <c r="M10" s="31">
        <v>2</v>
      </c>
      <c r="N10" s="31">
        <v>2</v>
      </c>
      <c r="O10" s="31">
        <v>2</v>
      </c>
      <c r="P10" s="31">
        <v>2</v>
      </c>
      <c r="Q10" s="31">
        <v>3</v>
      </c>
      <c r="R10" s="31">
        <v>2</v>
      </c>
      <c r="S10" s="31">
        <v>2</v>
      </c>
      <c r="T10" s="31">
        <v>2</v>
      </c>
      <c r="U10" s="31">
        <v>2</v>
      </c>
      <c r="V10" s="31">
        <v>3</v>
      </c>
      <c r="W10" s="31">
        <v>4</v>
      </c>
      <c r="X10" s="31">
        <v>4</v>
      </c>
      <c r="Y10" s="31">
        <v>4</v>
      </c>
      <c r="Z10" s="31">
        <v>12</v>
      </c>
      <c r="AA10" s="31">
        <v>18</v>
      </c>
      <c r="AB10" s="31">
        <v>12</v>
      </c>
      <c r="AC10" s="31"/>
      <c r="AD10" s="31"/>
      <c r="AE10" s="31">
        <v>12</v>
      </c>
      <c r="AF10" s="31">
        <v>18</v>
      </c>
      <c r="AG10" s="31">
        <v>13</v>
      </c>
      <c r="AH10" s="31"/>
      <c r="AI10" s="31"/>
      <c r="AJ10" s="31">
        <v>5</v>
      </c>
      <c r="AK10" s="31">
        <v>9</v>
      </c>
      <c r="AL10" s="31">
        <v>6</v>
      </c>
      <c r="AM10" s="31"/>
      <c r="AN10" s="31"/>
      <c r="AO10" s="31">
        <v>3</v>
      </c>
      <c r="AP10" s="31"/>
      <c r="AQ10" s="31">
        <f>(C10+D10+E10+F10+G10)/5+H10+I10+J10+K10+L10+M10+N10+O10+P10+Q10+R10+S10+T10+U10+V10+W10+X10+Y10+(Z10+AC10+AD10+AA10+AB10)/5+(AE10+AH10+AI10+AF10+AG10)/5+(AJ10+AM10+AN10+AK10+AL10)/5+AO10-AP10</f>
        <v>75.599999999999994</v>
      </c>
      <c r="AR10" s="157">
        <v>3</v>
      </c>
    </row>
    <row r="11" spans="1:44" s="93" customFormat="1" x14ac:dyDescent="0.25">
      <c r="A11" s="93" t="s">
        <v>218</v>
      </c>
      <c r="B11" s="240">
        <v>5</v>
      </c>
      <c r="C11" s="253">
        <v>9</v>
      </c>
      <c r="D11" s="253">
        <v>9</v>
      </c>
      <c r="E11" s="253">
        <v>9</v>
      </c>
      <c r="F11" s="253"/>
      <c r="G11" s="253"/>
      <c r="H11" s="253">
        <v>5</v>
      </c>
      <c r="I11" s="253">
        <v>5</v>
      </c>
      <c r="J11" s="253">
        <v>5</v>
      </c>
      <c r="K11" s="253">
        <v>4</v>
      </c>
      <c r="L11" s="253">
        <v>4</v>
      </c>
      <c r="M11" s="253">
        <v>4</v>
      </c>
      <c r="N11" s="253">
        <v>3</v>
      </c>
      <c r="O11" s="253">
        <v>4</v>
      </c>
      <c r="P11" s="253">
        <v>5</v>
      </c>
      <c r="Q11" s="253">
        <v>4</v>
      </c>
      <c r="R11" s="253">
        <v>4</v>
      </c>
      <c r="S11" s="253">
        <v>4</v>
      </c>
      <c r="T11" s="253">
        <v>4</v>
      </c>
      <c r="U11" s="253">
        <v>3</v>
      </c>
      <c r="V11" s="253">
        <v>4</v>
      </c>
      <c r="W11" s="253">
        <v>4</v>
      </c>
      <c r="X11" s="253">
        <v>4</v>
      </c>
      <c r="Y11" s="253">
        <v>3</v>
      </c>
      <c r="Z11" s="253">
        <v>17</v>
      </c>
      <c r="AA11" s="253">
        <v>20</v>
      </c>
      <c r="AB11" s="253">
        <v>20</v>
      </c>
      <c r="AC11" s="253"/>
      <c r="AD11" s="253"/>
      <c r="AE11" s="253">
        <v>16</v>
      </c>
      <c r="AF11" s="253">
        <v>18</v>
      </c>
      <c r="AG11" s="253">
        <v>20</v>
      </c>
      <c r="AH11" s="253"/>
      <c r="AI11" s="253"/>
      <c r="AJ11" s="253">
        <v>8</v>
      </c>
      <c r="AK11" s="253">
        <v>9</v>
      </c>
      <c r="AL11" s="253">
        <v>10</v>
      </c>
      <c r="AM11" s="253"/>
      <c r="AN11" s="253"/>
      <c r="AO11" s="253">
        <v>4</v>
      </c>
      <c r="AP11" s="253"/>
      <c r="AQ11" s="253">
        <f>(C11+D11+E11+F11+G11)/5+H11+I11+J11+K11+L11+M11+N11+O11+P11+Q11+R11+S11+T11+U11+V11+W11+X11+Y11+(Z11+AC11+AD11+AA11+AB11)/5+(AE11+AH11+AI11+AF11+AG11)/5+(AJ11+AM11+AN11+AK11+AL11)/5+AO11-AP11</f>
        <v>110.00000000000001</v>
      </c>
      <c r="AR11" s="240">
        <v>2</v>
      </c>
    </row>
    <row r="12" spans="1:44" ht="14.45" x14ac:dyDescent="0.3"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Q12" s="234">
        <f>(C12+D12+E12+F12+G12)/5+H12+I12+J12+K12+L12+M12+N12+O12+P12+Q12+R12+S12+T12+U12+V12+W12+X12+Y12+(Z12+AC12+AD12+AA12+AB12)/5+(AE12+AH12+AI12+AF12+AG12)/5+(AJ12+AM12+AN12+AK12+AL12)/5+AO12-AP12</f>
        <v>0</v>
      </c>
    </row>
    <row r="13" spans="1:44" ht="14.45" x14ac:dyDescent="0.3"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Q13" s="234">
        <f>(C13+D13+E13+F13+G13)/5+H13+I13+J13+K13+L13+M13+N13+O13+P13+Q13+R13+S13+T13+U13+V13+W13+X13+Y13+(Z13+AC13+AD13+AA13+AB13)/5+(AE13+AH13+AI13+AF13+AG13)/5+(AJ13+AM13+AN13+AK13+AL13)/5+AO13-AP13</f>
        <v>0</v>
      </c>
    </row>
    <row r="14" spans="1:44" ht="14.45" x14ac:dyDescent="0.3"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</row>
    <row r="15" spans="1:44" x14ac:dyDescent="0.25"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 t="s">
        <v>69</v>
      </c>
    </row>
    <row r="16" spans="1:44" x14ac:dyDescent="0.25"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</row>
    <row r="17" spans="26:41" x14ac:dyDescent="0.25"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 t="s">
        <v>70</v>
      </c>
    </row>
    <row r="18" spans="26:41" x14ac:dyDescent="0.25"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</row>
    <row r="19" spans="26:41" x14ac:dyDescent="0.25"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</row>
    <row r="20" spans="26:41" x14ac:dyDescent="0.25"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</row>
    <row r="21" spans="26:41" x14ac:dyDescent="0.25"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</row>
    <row r="22" spans="26:41" x14ac:dyDescent="0.25"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</row>
    <row r="23" spans="26:41" x14ac:dyDescent="0.25"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</row>
    <row r="24" spans="26:41" x14ac:dyDescent="0.25"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</row>
    <row r="25" spans="26:41" x14ac:dyDescent="0.25"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</row>
    <row r="26" spans="26:41" x14ac:dyDescent="0.25"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</row>
    <row r="27" spans="26:41" x14ac:dyDescent="0.25"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</row>
    <row r="28" spans="26:41" x14ac:dyDescent="0.25"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</row>
    <row r="29" spans="26:41" x14ac:dyDescent="0.25"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</row>
    <row r="30" spans="26:41" x14ac:dyDescent="0.25"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</row>
    <row r="31" spans="26:41" x14ac:dyDescent="0.25"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</row>
    <row r="32" spans="26:41" x14ac:dyDescent="0.25"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</row>
    <row r="33" spans="26:41" x14ac:dyDescent="0.25"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</row>
    <row r="34" spans="26:41" x14ac:dyDescent="0.25"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</row>
    <row r="35" spans="26:41" x14ac:dyDescent="0.25"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</row>
    <row r="36" spans="26:41" x14ac:dyDescent="0.25"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</row>
    <row r="37" spans="26:41" x14ac:dyDescent="0.25"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</row>
    <row r="38" spans="26:41" x14ac:dyDescent="0.25"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</row>
    <row r="39" spans="26:41" x14ac:dyDescent="0.25"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</row>
    <row r="40" spans="26:41" x14ac:dyDescent="0.25"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</row>
    <row r="41" spans="26:41" x14ac:dyDescent="0.25"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</row>
    <row r="42" spans="26:41" x14ac:dyDescent="0.25"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</row>
    <row r="43" spans="26:41" x14ac:dyDescent="0.25"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</row>
    <row r="44" spans="26:41" x14ac:dyDescent="0.25"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</row>
    <row r="45" spans="26:41" x14ac:dyDescent="0.25"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</row>
    <row r="46" spans="26:41" x14ac:dyDescent="0.25"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</row>
    <row r="47" spans="26:41" x14ac:dyDescent="0.25"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</row>
    <row r="48" spans="26:41" x14ac:dyDescent="0.25"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</row>
    <row r="49" spans="26:41" x14ac:dyDescent="0.25"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</row>
    <row r="50" spans="26:41" x14ac:dyDescent="0.25"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</row>
    <row r="51" spans="26:41" x14ac:dyDescent="0.25"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</row>
    <row r="52" spans="26:41" x14ac:dyDescent="0.25"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</row>
    <row r="53" spans="26:41" x14ac:dyDescent="0.25"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</row>
    <row r="54" spans="26:41" x14ac:dyDescent="0.25"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</row>
    <row r="55" spans="26:41" x14ac:dyDescent="0.25"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</row>
    <row r="56" spans="26:41" x14ac:dyDescent="0.25"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</row>
    <row r="57" spans="26:41" x14ac:dyDescent="0.25"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</row>
    <row r="58" spans="26:41" x14ac:dyDescent="0.25"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</row>
    <row r="59" spans="26:41" x14ac:dyDescent="0.25"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</row>
    <row r="60" spans="26:41" x14ac:dyDescent="0.25"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</row>
    <row r="61" spans="26:41" x14ac:dyDescent="0.25"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</row>
    <row r="62" spans="26:41" x14ac:dyDescent="0.25"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</row>
    <row r="63" spans="26:41" x14ac:dyDescent="0.25"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</row>
    <row r="64" spans="26:41" x14ac:dyDescent="0.25"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</row>
    <row r="65" spans="26:41" x14ac:dyDescent="0.25"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</row>
    <row r="66" spans="26:41" x14ac:dyDescent="0.25"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</row>
    <row r="67" spans="26:41" x14ac:dyDescent="0.25"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</row>
    <row r="68" spans="26:41" x14ac:dyDescent="0.25"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</row>
    <row r="69" spans="26:41" x14ac:dyDescent="0.25"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</row>
    <row r="70" spans="26:41" x14ac:dyDescent="0.25"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</row>
    <row r="71" spans="26:41" x14ac:dyDescent="0.25"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</row>
    <row r="72" spans="26:41" x14ac:dyDescent="0.25"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</row>
    <row r="73" spans="26:41" x14ac:dyDescent="0.25"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</row>
    <row r="74" spans="26:41" x14ac:dyDescent="0.25"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</row>
    <row r="75" spans="26:41" x14ac:dyDescent="0.25"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</row>
    <row r="76" spans="26:41" x14ac:dyDescent="0.25"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</row>
    <row r="77" spans="26:41" x14ac:dyDescent="0.25"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</row>
    <row r="78" spans="26:41" x14ac:dyDescent="0.25"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</row>
    <row r="79" spans="26:41" x14ac:dyDescent="0.25"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</row>
    <row r="80" spans="26:41" x14ac:dyDescent="0.25"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</row>
    <row r="81" spans="26:41" x14ac:dyDescent="0.25"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</row>
    <row r="82" spans="26:41" x14ac:dyDescent="0.25"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</row>
    <row r="83" spans="26:41" x14ac:dyDescent="0.25"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</row>
    <row r="84" spans="26:41" x14ac:dyDescent="0.25"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</row>
    <row r="85" spans="26:41" x14ac:dyDescent="0.25"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</row>
    <row r="86" spans="26:41" x14ac:dyDescent="0.25"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</row>
    <row r="87" spans="26:41" x14ac:dyDescent="0.25"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</row>
    <row r="88" spans="26:41" x14ac:dyDescent="0.25"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</row>
    <row r="89" spans="26:41" x14ac:dyDescent="0.25"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</row>
    <row r="90" spans="26:41" x14ac:dyDescent="0.25"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</row>
  </sheetData>
  <mergeCells count="8">
    <mergeCell ref="AE5:AI5"/>
    <mergeCell ref="AJ5:AN5"/>
    <mergeCell ref="C5:E5"/>
    <mergeCell ref="K5:M5"/>
    <mergeCell ref="O5:Q5"/>
    <mergeCell ref="U5:V5"/>
    <mergeCell ref="W5:Y5"/>
    <mergeCell ref="Z5:AD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9"/>
  <sheetViews>
    <sheetView zoomScale="84" zoomScaleNormal="84" workbookViewId="0">
      <selection activeCell="B14" sqref="B14"/>
    </sheetView>
  </sheetViews>
  <sheetFormatPr defaultRowHeight="15" x14ac:dyDescent="0.25"/>
  <cols>
    <col min="1" max="1" width="6.7109375" customWidth="1"/>
    <col min="2" max="2" width="11.5703125" customWidth="1"/>
    <col min="3" max="5" width="8" customWidth="1"/>
    <col min="6" max="6" width="10.7109375" style="26" customWidth="1"/>
    <col min="7" max="7" width="10.7109375" customWidth="1"/>
    <col min="8" max="16" width="10.7109375" style="26" customWidth="1"/>
    <col min="17" max="17" width="10.7109375" customWidth="1"/>
    <col min="18" max="18" width="10.28515625" style="97" customWidth="1"/>
    <col min="19" max="19" width="3.85546875" customWidth="1"/>
  </cols>
  <sheetData>
    <row r="2" spans="1:21" s="232" customFormat="1" ht="21" x14ac:dyDescent="0.35">
      <c r="A2" s="239" t="s">
        <v>213</v>
      </c>
      <c r="B2" s="239"/>
      <c r="C2" s="239"/>
      <c r="D2" s="239"/>
      <c r="E2" s="239"/>
      <c r="F2" s="389"/>
      <c r="H2" s="238"/>
      <c r="I2" s="238"/>
      <c r="J2" s="238"/>
      <c r="K2" s="238"/>
      <c r="L2" s="238"/>
      <c r="M2" s="238"/>
      <c r="N2" s="238"/>
      <c r="O2" s="238"/>
      <c r="P2" s="238"/>
      <c r="R2" s="239"/>
    </row>
    <row r="4" spans="1:21" ht="43.15" customHeight="1" x14ac:dyDescent="0.25">
      <c r="B4" s="426" t="s">
        <v>1</v>
      </c>
      <c r="C4" s="418" t="s">
        <v>2</v>
      </c>
      <c r="D4" s="419"/>
      <c r="E4" s="425"/>
      <c r="F4" s="237" t="s">
        <v>58</v>
      </c>
      <c r="G4" s="236" t="s">
        <v>4</v>
      </c>
      <c r="H4" s="237" t="s">
        <v>72</v>
      </c>
      <c r="I4" s="237" t="s">
        <v>73</v>
      </c>
      <c r="J4" s="237" t="s">
        <v>74</v>
      </c>
      <c r="K4" s="237" t="s">
        <v>75</v>
      </c>
      <c r="L4" s="237" t="s">
        <v>76</v>
      </c>
      <c r="M4" s="237" t="s">
        <v>77</v>
      </c>
      <c r="N4" s="237" t="s">
        <v>10</v>
      </c>
      <c r="O4" s="237" t="s">
        <v>78</v>
      </c>
      <c r="P4" s="13" t="s">
        <v>21</v>
      </c>
      <c r="Q4" s="12" t="s">
        <v>22</v>
      </c>
      <c r="R4" s="86" t="s">
        <v>212</v>
      </c>
    </row>
    <row r="5" spans="1:21" x14ac:dyDescent="0.25">
      <c r="B5" s="427"/>
      <c r="C5" s="418">
        <v>10</v>
      </c>
      <c r="D5" s="419"/>
      <c r="E5" s="419"/>
      <c r="F5" s="13">
        <v>5</v>
      </c>
      <c r="G5" s="48">
        <v>10</v>
      </c>
      <c r="H5" s="13">
        <v>5</v>
      </c>
      <c r="I5" s="13">
        <v>10</v>
      </c>
      <c r="J5" s="13">
        <v>10</v>
      </c>
      <c r="K5" s="13">
        <v>15</v>
      </c>
      <c r="L5" s="13">
        <v>5</v>
      </c>
      <c r="M5" s="13">
        <v>5</v>
      </c>
      <c r="N5" s="13">
        <v>5</v>
      </c>
      <c r="O5" s="13">
        <v>15</v>
      </c>
      <c r="P5" s="13"/>
      <c r="Q5" s="12">
        <v>95</v>
      </c>
      <c r="R5" s="86"/>
    </row>
    <row r="6" spans="1:21" ht="25.5" x14ac:dyDescent="0.25">
      <c r="B6" s="428"/>
      <c r="C6" s="74" t="s">
        <v>134</v>
      </c>
      <c r="D6" s="74" t="s">
        <v>135</v>
      </c>
      <c r="E6" s="74" t="s">
        <v>136</v>
      </c>
      <c r="F6" s="16"/>
      <c r="G6" s="74"/>
      <c r="H6" s="16"/>
      <c r="I6" s="16"/>
      <c r="J6" s="16"/>
      <c r="K6" s="16"/>
      <c r="L6" s="16"/>
      <c r="M6" s="16"/>
      <c r="N6" s="16"/>
      <c r="O6" s="16"/>
      <c r="P6" s="13"/>
      <c r="Q6" s="242"/>
      <c r="R6" s="86"/>
    </row>
    <row r="7" spans="1:21" s="246" customFormat="1" x14ac:dyDescent="0.25">
      <c r="A7" s="245" t="s">
        <v>133</v>
      </c>
      <c r="B7" s="243">
        <v>2</v>
      </c>
      <c r="C7" s="243">
        <v>8</v>
      </c>
      <c r="D7" s="243">
        <v>6</v>
      </c>
      <c r="E7" s="243">
        <v>6</v>
      </c>
      <c r="F7" s="243">
        <v>4</v>
      </c>
      <c r="G7" s="243">
        <v>8</v>
      </c>
      <c r="H7" s="243">
        <v>2</v>
      </c>
      <c r="I7" s="243">
        <v>7</v>
      </c>
      <c r="J7" s="243">
        <v>7</v>
      </c>
      <c r="K7" s="243">
        <v>10</v>
      </c>
      <c r="L7" s="243">
        <v>2</v>
      </c>
      <c r="M7" s="243">
        <v>2</v>
      </c>
      <c r="N7" s="243">
        <v>2</v>
      </c>
      <c r="O7" s="243">
        <v>10</v>
      </c>
      <c r="P7" s="243"/>
      <c r="Q7" s="243">
        <f>(C7+D7+E7)/3+F7+G7+H7+I7+J7+K7+L7+M7+N7+O7-P7</f>
        <v>60.666666666666671</v>
      </c>
      <c r="R7" s="78"/>
      <c r="U7" s="222"/>
    </row>
    <row r="8" spans="1:21" s="246" customFormat="1" ht="15" customHeight="1" x14ac:dyDescent="0.3">
      <c r="A8" s="245"/>
      <c r="B8" s="243">
        <v>3</v>
      </c>
      <c r="C8" s="243">
        <v>6</v>
      </c>
      <c r="D8" s="243">
        <v>7</v>
      </c>
      <c r="E8" s="243">
        <v>5</v>
      </c>
      <c r="F8" s="243">
        <v>2</v>
      </c>
      <c r="G8" s="243">
        <v>7</v>
      </c>
      <c r="H8" s="243">
        <v>2</v>
      </c>
      <c r="I8" s="243">
        <v>6</v>
      </c>
      <c r="J8" s="243">
        <v>6</v>
      </c>
      <c r="K8" s="243">
        <v>7</v>
      </c>
      <c r="L8" s="243">
        <v>3</v>
      </c>
      <c r="M8" s="243">
        <v>2</v>
      </c>
      <c r="N8" s="243">
        <v>2</v>
      </c>
      <c r="O8" s="243">
        <v>10</v>
      </c>
      <c r="P8" s="243"/>
      <c r="Q8" s="243">
        <f t="shared" ref="Q8:Q12" si="0">(C8+D8+E8)/3+F8+G8+H8+I8+J8+K8+L8+M8+N8+O8-P8</f>
        <v>53</v>
      </c>
      <c r="R8" s="78"/>
      <c r="U8" s="222"/>
    </row>
    <row r="9" spans="1:21" s="246" customFormat="1" ht="14.45" x14ac:dyDescent="0.3">
      <c r="A9" s="245"/>
      <c r="B9" s="78">
        <v>4</v>
      </c>
      <c r="C9" s="243">
        <v>9</v>
      </c>
      <c r="D9" s="243">
        <v>10</v>
      </c>
      <c r="E9" s="243">
        <v>10</v>
      </c>
      <c r="F9" s="243">
        <v>4</v>
      </c>
      <c r="G9" s="243">
        <v>10</v>
      </c>
      <c r="H9" s="243">
        <v>5</v>
      </c>
      <c r="I9" s="243">
        <v>10</v>
      </c>
      <c r="J9" s="243">
        <v>10</v>
      </c>
      <c r="K9" s="243">
        <v>12</v>
      </c>
      <c r="L9" s="243">
        <v>5</v>
      </c>
      <c r="M9" s="243">
        <v>4</v>
      </c>
      <c r="N9" s="243">
        <v>5</v>
      </c>
      <c r="O9" s="243">
        <v>14</v>
      </c>
      <c r="P9" s="243"/>
      <c r="Q9" s="243">
        <f t="shared" si="0"/>
        <v>88.666666666666657</v>
      </c>
      <c r="R9" s="78">
        <v>1</v>
      </c>
      <c r="U9" s="222"/>
    </row>
    <row r="10" spans="1:21" s="246" customFormat="1" ht="14.45" x14ac:dyDescent="0.3">
      <c r="A10" s="245"/>
      <c r="B10" s="243">
        <v>5</v>
      </c>
      <c r="C10" s="243">
        <v>6</v>
      </c>
      <c r="D10" s="243">
        <v>6</v>
      </c>
      <c r="E10" s="243">
        <v>5</v>
      </c>
      <c r="F10" s="243">
        <v>2</v>
      </c>
      <c r="G10" s="243">
        <v>7</v>
      </c>
      <c r="H10" s="243">
        <v>2</v>
      </c>
      <c r="I10" s="243">
        <v>6</v>
      </c>
      <c r="J10" s="243">
        <v>7</v>
      </c>
      <c r="K10" s="243">
        <v>8</v>
      </c>
      <c r="L10" s="243">
        <v>4</v>
      </c>
      <c r="M10" s="243">
        <v>2</v>
      </c>
      <c r="N10" s="243">
        <v>2</v>
      </c>
      <c r="O10" s="243">
        <v>8</v>
      </c>
      <c r="P10" s="243"/>
      <c r="Q10" s="243">
        <f t="shared" si="0"/>
        <v>53.666666666666671</v>
      </c>
      <c r="R10" s="78"/>
    </row>
    <row r="11" spans="1:21" s="246" customFormat="1" ht="14.45" x14ac:dyDescent="0.3">
      <c r="A11" s="245"/>
      <c r="B11" s="243">
        <v>6</v>
      </c>
      <c r="C11" s="243">
        <v>6</v>
      </c>
      <c r="D11" s="243">
        <v>7</v>
      </c>
      <c r="E11" s="243">
        <v>6</v>
      </c>
      <c r="F11" s="243">
        <v>2</v>
      </c>
      <c r="G11" s="243">
        <v>7</v>
      </c>
      <c r="H11" s="243">
        <v>3</v>
      </c>
      <c r="I11" s="243">
        <v>6</v>
      </c>
      <c r="J11" s="243">
        <v>8</v>
      </c>
      <c r="K11" s="243">
        <v>12</v>
      </c>
      <c r="L11" s="243">
        <v>2</v>
      </c>
      <c r="M11" s="243">
        <v>3</v>
      </c>
      <c r="N11" s="243">
        <v>4</v>
      </c>
      <c r="O11" s="243">
        <v>13</v>
      </c>
      <c r="P11" s="243"/>
      <c r="Q11" s="243">
        <f t="shared" si="0"/>
        <v>66.333333333333329</v>
      </c>
      <c r="R11" s="78"/>
    </row>
    <row r="12" spans="1:21" s="246" customFormat="1" x14ac:dyDescent="0.25">
      <c r="A12" s="247" t="s">
        <v>122</v>
      </c>
      <c r="B12" s="240" t="s">
        <v>214</v>
      </c>
      <c r="C12" s="244">
        <v>8</v>
      </c>
      <c r="D12" s="244">
        <v>8</v>
      </c>
      <c r="E12" s="244">
        <v>7</v>
      </c>
      <c r="F12" s="244">
        <v>4</v>
      </c>
      <c r="G12" s="244">
        <v>8</v>
      </c>
      <c r="H12" s="244">
        <v>5</v>
      </c>
      <c r="I12" s="244">
        <v>8</v>
      </c>
      <c r="J12" s="244">
        <v>7</v>
      </c>
      <c r="K12" s="244">
        <v>12</v>
      </c>
      <c r="L12" s="244">
        <v>4</v>
      </c>
      <c r="M12" s="244">
        <v>3</v>
      </c>
      <c r="N12" s="244">
        <v>2</v>
      </c>
      <c r="O12" s="244">
        <v>10</v>
      </c>
      <c r="P12" s="244"/>
      <c r="Q12" s="244">
        <f t="shared" si="0"/>
        <v>70.666666666666671</v>
      </c>
      <c r="R12" s="240">
        <v>3</v>
      </c>
    </row>
    <row r="13" spans="1:21" s="26" customFormat="1" ht="14.45" x14ac:dyDescent="0.3">
      <c r="Q13" s="241"/>
      <c r="R13" s="222"/>
    </row>
    <row r="14" spans="1:21" s="26" customFormat="1" ht="14.45" x14ac:dyDescent="0.3">
      <c r="Q14" s="241"/>
      <c r="R14" s="222"/>
    </row>
    <row r="15" spans="1:21" s="26" customFormat="1" ht="14.45" x14ac:dyDescent="0.3">
      <c r="Q15" s="241"/>
      <c r="R15" s="222"/>
    </row>
    <row r="16" spans="1:21" s="26" customFormat="1" ht="14.45" x14ac:dyDescent="0.3">
      <c r="Q16" s="241"/>
      <c r="R16" s="222"/>
    </row>
    <row r="17" spans="17:18" s="26" customFormat="1" ht="14.45" x14ac:dyDescent="0.3">
      <c r="Q17" s="241"/>
      <c r="R17" s="222"/>
    </row>
    <row r="18" spans="17:18" s="26" customFormat="1" ht="14.45" x14ac:dyDescent="0.3">
      <c r="Q18" s="241"/>
      <c r="R18" s="222"/>
    </row>
    <row r="19" spans="17:18" s="26" customFormat="1" ht="14.45" x14ac:dyDescent="0.3">
      <c r="R19" s="222"/>
    </row>
  </sheetData>
  <sortState ref="U7:U11">
    <sortCondition descending="1" ref="U7"/>
  </sortState>
  <mergeCells count="3">
    <mergeCell ref="B4:B6"/>
    <mergeCell ref="C5:E5"/>
    <mergeCell ref="C4:E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workbookViewId="0"/>
  </sheetViews>
  <sheetFormatPr defaultRowHeight="15" x14ac:dyDescent="0.25"/>
  <cols>
    <col min="1" max="25" width="5.7109375" customWidth="1"/>
  </cols>
  <sheetData>
    <row r="1" spans="1:24" ht="18.75" x14ac:dyDescent="0.3">
      <c r="C1" s="383" t="s">
        <v>267</v>
      </c>
      <c r="D1" s="383"/>
      <c r="E1" s="383"/>
      <c r="F1" s="383"/>
      <c r="G1" s="383"/>
      <c r="H1" s="383"/>
    </row>
    <row r="2" spans="1:24" ht="14.45" x14ac:dyDescent="0.3">
      <c r="X2" s="97"/>
    </row>
    <row r="3" spans="1:24" ht="89.25" x14ac:dyDescent="0.25">
      <c r="B3" s="230" t="s">
        <v>1</v>
      </c>
      <c r="C3" s="397" t="s">
        <v>2</v>
      </c>
      <c r="D3" s="398"/>
      <c r="E3" s="398"/>
      <c r="F3" s="229" t="s">
        <v>3</v>
      </c>
      <c r="G3" s="229" t="s">
        <v>56</v>
      </c>
      <c r="H3" s="229" t="s">
        <v>5</v>
      </c>
      <c r="I3" s="229" t="s">
        <v>6</v>
      </c>
      <c r="J3" s="230" t="s">
        <v>7</v>
      </c>
      <c r="K3" s="230" t="s">
        <v>57</v>
      </c>
      <c r="L3" s="229" t="s">
        <v>12</v>
      </c>
      <c r="M3" s="229" t="s">
        <v>9</v>
      </c>
      <c r="N3" s="230" t="s">
        <v>10</v>
      </c>
      <c r="O3" s="397" t="s">
        <v>11</v>
      </c>
      <c r="P3" s="398"/>
      <c r="Q3" s="399"/>
      <c r="R3" s="230" t="s">
        <v>86</v>
      </c>
      <c r="S3" s="397" t="s">
        <v>119</v>
      </c>
      <c r="T3" s="398"/>
      <c r="U3" s="399"/>
      <c r="V3" s="230" t="s">
        <v>14</v>
      </c>
      <c r="W3" s="16" t="s">
        <v>22</v>
      </c>
      <c r="X3" s="98" t="s">
        <v>124</v>
      </c>
    </row>
    <row r="4" spans="1:24" ht="27.6" customHeight="1" x14ac:dyDescent="0.3">
      <c r="B4" s="6"/>
      <c r="C4" s="415">
        <v>10</v>
      </c>
      <c r="D4" s="416"/>
      <c r="E4" s="416"/>
      <c r="F4" s="231">
        <v>10</v>
      </c>
      <c r="G4" s="231">
        <v>10</v>
      </c>
      <c r="H4" s="231">
        <v>10</v>
      </c>
      <c r="I4" s="231">
        <v>10</v>
      </c>
      <c r="J4" s="6">
        <v>10</v>
      </c>
      <c r="K4" s="6">
        <v>10</v>
      </c>
      <c r="L4" s="231">
        <v>10</v>
      </c>
      <c r="M4" s="231">
        <v>10</v>
      </c>
      <c r="N4" s="6">
        <v>5</v>
      </c>
      <c r="O4" s="53">
        <v>5</v>
      </c>
      <c r="P4" s="53">
        <v>5</v>
      </c>
      <c r="Q4" s="231">
        <v>5</v>
      </c>
      <c r="R4" s="6">
        <v>5</v>
      </c>
      <c r="S4" s="415">
        <v>20</v>
      </c>
      <c r="T4" s="416"/>
      <c r="U4" s="429"/>
      <c r="V4" s="6">
        <v>5</v>
      </c>
      <c r="W4" s="6">
        <v>115</v>
      </c>
      <c r="X4" s="98"/>
    </row>
    <row r="5" spans="1:24" s="37" customFormat="1" x14ac:dyDescent="0.25">
      <c r="A5" s="37" t="s">
        <v>215</v>
      </c>
      <c r="B5" s="42">
        <v>7</v>
      </c>
      <c r="C5" s="42">
        <v>9</v>
      </c>
      <c r="D5" s="42">
        <v>10</v>
      </c>
      <c r="E5" s="42">
        <v>10</v>
      </c>
      <c r="F5" s="42">
        <v>5</v>
      </c>
      <c r="G5" s="42">
        <v>5</v>
      </c>
      <c r="H5" s="42">
        <v>8</v>
      </c>
      <c r="I5" s="42">
        <v>8</v>
      </c>
      <c r="J5" s="42">
        <v>6</v>
      </c>
      <c r="K5" s="42">
        <v>6</v>
      </c>
      <c r="L5" s="42">
        <v>4</v>
      </c>
      <c r="M5" s="42">
        <v>3</v>
      </c>
      <c r="N5" s="42">
        <v>3</v>
      </c>
      <c r="O5" s="42">
        <v>3</v>
      </c>
      <c r="P5" s="42">
        <v>4</v>
      </c>
      <c r="Q5" s="42">
        <v>4</v>
      </c>
      <c r="R5" s="42">
        <v>4</v>
      </c>
      <c r="S5" s="42">
        <v>10</v>
      </c>
      <c r="T5" s="42">
        <v>18</v>
      </c>
      <c r="U5" s="42">
        <v>18</v>
      </c>
      <c r="V5" s="42"/>
      <c r="W5" s="42">
        <f>(C5+D5+E5)/3+F5+G5+H5+I5+J5+K5+L5+M5+N5+O5+P5+Q5+R5+(S5+T5+U5)/3-V5</f>
        <v>87.999999999999986</v>
      </c>
      <c r="X5" s="37">
        <v>1</v>
      </c>
    </row>
    <row r="6" spans="1:24" s="68" customFormat="1" x14ac:dyDescent="0.25">
      <c r="A6" s="68" t="s">
        <v>216</v>
      </c>
      <c r="B6" s="158">
        <v>8</v>
      </c>
      <c r="C6" s="158">
        <v>8</v>
      </c>
      <c r="D6" s="158">
        <v>6</v>
      </c>
      <c r="E6" s="158">
        <v>7</v>
      </c>
      <c r="F6" s="158">
        <v>3</v>
      </c>
      <c r="G6" s="158">
        <v>4</v>
      </c>
      <c r="H6" s="158">
        <v>7</v>
      </c>
      <c r="I6" s="158">
        <v>7</v>
      </c>
      <c r="J6" s="158">
        <v>4</v>
      </c>
      <c r="K6" s="158">
        <v>5</v>
      </c>
      <c r="L6" s="158">
        <v>3</v>
      </c>
      <c r="M6" s="158">
        <v>2</v>
      </c>
      <c r="N6" s="158">
        <v>3</v>
      </c>
      <c r="O6" s="158">
        <v>4</v>
      </c>
      <c r="P6" s="158">
        <v>3</v>
      </c>
      <c r="Q6" s="158">
        <v>3</v>
      </c>
      <c r="R6" s="158">
        <v>3</v>
      </c>
      <c r="S6" s="158">
        <v>12</v>
      </c>
      <c r="T6" s="158">
        <v>14</v>
      </c>
      <c r="U6" s="158">
        <v>12</v>
      </c>
      <c r="V6" s="158"/>
      <c r="W6" s="158">
        <f t="shared" ref="W6:W26" si="0">(C6+D6+E6)/3+F6+G6+H6+I6+J6+K6+L6+M6+N6+O6+P6+Q6+R6+(S6+T6+U6)/3-V6</f>
        <v>70.666666666666671</v>
      </c>
    </row>
    <row r="7" spans="1:24" s="68" customFormat="1" ht="14.45" x14ac:dyDescent="0.3">
      <c r="B7" s="158">
        <v>9</v>
      </c>
      <c r="C7" s="158">
        <v>7</v>
      </c>
      <c r="D7" s="158">
        <v>7</v>
      </c>
      <c r="E7" s="158">
        <v>7</v>
      </c>
      <c r="F7" s="158">
        <v>2</v>
      </c>
      <c r="G7" s="158">
        <v>3</v>
      </c>
      <c r="H7" s="158">
        <v>6</v>
      </c>
      <c r="I7" s="158">
        <v>6</v>
      </c>
      <c r="J7" s="158">
        <v>5</v>
      </c>
      <c r="K7" s="158">
        <v>4</v>
      </c>
      <c r="L7" s="158">
        <v>4</v>
      </c>
      <c r="M7" s="158">
        <v>2</v>
      </c>
      <c r="N7" s="158">
        <v>2</v>
      </c>
      <c r="O7" s="158">
        <v>3</v>
      </c>
      <c r="P7" s="158">
        <v>3</v>
      </c>
      <c r="Q7" s="158">
        <v>3</v>
      </c>
      <c r="R7" s="158">
        <v>3</v>
      </c>
      <c r="S7" s="158">
        <v>11</v>
      </c>
      <c r="T7" s="158">
        <v>13</v>
      </c>
      <c r="U7" s="158">
        <v>14</v>
      </c>
      <c r="V7" s="158"/>
      <c r="W7" s="158">
        <f t="shared" si="0"/>
        <v>65.666666666666671</v>
      </c>
    </row>
    <row r="8" spans="1:24" s="68" customFormat="1" x14ac:dyDescent="0.25">
      <c r="A8" s="68" t="s">
        <v>216</v>
      </c>
      <c r="B8" s="158">
        <v>10</v>
      </c>
      <c r="C8" s="158">
        <v>9</v>
      </c>
      <c r="D8" s="158">
        <v>7</v>
      </c>
      <c r="E8" s="158">
        <v>8</v>
      </c>
      <c r="F8" s="158">
        <v>5</v>
      </c>
      <c r="G8" s="158">
        <v>4</v>
      </c>
      <c r="H8" s="158">
        <v>8</v>
      </c>
      <c r="I8" s="158">
        <v>8</v>
      </c>
      <c r="J8" s="158">
        <v>8</v>
      </c>
      <c r="K8" s="158">
        <v>5</v>
      </c>
      <c r="L8" s="158">
        <v>3</v>
      </c>
      <c r="M8" s="158">
        <v>3</v>
      </c>
      <c r="N8" s="158">
        <v>4</v>
      </c>
      <c r="O8" s="158">
        <v>4</v>
      </c>
      <c r="P8" s="158">
        <v>3</v>
      </c>
      <c r="Q8" s="158">
        <v>3</v>
      </c>
      <c r="R8" s="158">
        <v>4</v>
      </c>
      <c r="S8" s="158">
        <v>14</v>
      </c>
      <c r="T8" s="158">
        <v>16</v>
      </c>
      <c r="U8" s="158">
        <v>13</v>
      </c>
      <c r="V8" s="158"/>
      <c r="W8" s="158">
        <f t="shared" si="0"/>
        <v>84.333333333333329</v>
      </c>
      <c r="X8" s="68">
        <v>2</v>
      </c>
    </row>
    <row r="9" spans="1:24" s="68" customFormat="1" ht="14.45" x14ac:dyDescent="0.3">
      <c r="B9" s="158">
        <v>11</v>
      </c>
      <c r="C9" s="158">
        <v>10</v>
      </c>
      <c r="D9" s="158">
        <v>8</v>
      </c>
      <c r="E9" s="158">
        <v>9</v>
      </c>
      <c r="F9" s="158">
        <v>5</v>
      </c>
      <c r="G9" s="158">
        <v>5</v>
      </c>
      <c r="H9" s="158">
        <v>9</v>
      </c>
      <c r="I9" s="158">
        <v>8</v>
      </c>
      <c r="J9" s="158">
        <v>6</v>
      </c>
      <c r="K9" s="158">
        <v>5</v>
      </c>
      <c r="L9" s="158">
        <v>3</v>
      </c>
      <c r="M9" s="158">
        <v>2</v>
      </c>
      <c r="N9" s="158">
        <v>2</v>
      </c>
      <c r="O9" s="158">
        <v>4</v>
      </c>
      <c r="P9" s="158">
        <v>4</v>
      </c>
      <c r="Q9" s="158">
        <v>3</v>
      </c>
      <c r="R9" s="158">
        <v>4</v>
      </c>
      <c r="S9" s="158">
        <v>13</v>
      </c>
      <c r="T9" s="158">
        <v>17</v>
      </c>
      <c r="U9" s="158">
        <v>15</v>
      </c>
      <c r="V9" s="158"/>
      <c r="W9" s="158">
        <f t="shared" si="0"/>
        <v>84</v>
      </c>
      <c r="X9" s="68">
        <v>3</v>
      </c>
    </row>
    <row r="10" spans="1:24" x14ac:dyDescent="0.25">
      <c r="A10" s="64" t="s">
        <v>217</v>
      </c>
      <c r="B10" s="138">
        <v>12</v>
      </c>
      <c r="C10" s="138">
        <v>8</v>
      </c>
      <c r="D10" s="138">
        <v>8</v>
      </c>
      <c r="E10" s="138">
        <v>7</v>
      </c>
      <c r="F10" s="138">
        <v>3</v>
      </c>
      <c r="G10" s="138">
        <v>3</v>
      </c>
      <c r="H10" s="138">
        <v>7</v>
      </c>
      <c r="I10" s="138">
        <v>8</v>
      </c>
      <c r="J10" s="138">
        <v>6</v>
      </c>
      <c r="K10" s="138">
        <v>7</v>
      </c>
      <c r="L10" s="138">
        <v>3</v>
      </c>
      <c r="M10" s="138">
        <v>2</v>
      </c>
      <c r="N10" s="138">
        <v>3</v>
      </c>
      <c r="O10" s="138">
        <v>4</v>
      </c>
      <c r="P10" s="138">
        <v>4</v>
      </c>
      <c r="Q10" s="138">
        <v>4</v>
      </c>
      <c r="R10" s="138">
        <v>4</v>
      </c>
      <c r="S10" s="138">
        <v>18</v>
      </c>
      <c r="T10" s="138">
        <v>19</v>
      </c>
      <c r="U10" s="138">
        <v>18</v>
      </c>
      <c r="V10" s="138"/>
      <c r="W10" s="138">
        <f t="shared" si="0"/>
        <v>84</v>
      </c>
      <c r="X10" s="68">
        <v>2</v>
      </c>
    </row>
    <row r="11" spans="1:24" ht="14.45" x14ac:dyDescent="0.3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>
        <f t="shared" si="0"/>
        <v>0</v>
      </c>
    </row>
    <row r="12" spans="1:24" ht="14.45" x14ac:dyDescent="0.3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>
        <f t="shared" si="0"/>
        <v>0</v>
      </c>
    </row>
    <row r="13" spans="1:24" ht="14.45" x14ac:dyDescent="0.3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>
        <f t="shared" si="0"/>
        <v>0</v>
      </c>
    </row>
    <row r="14" spans="1:24" ht="14.45" x14ac:dyDescent="0.3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>
        <f t="shared" si="0"/>
        <v>0</v>
      </c>
    </row>
    <row r="15" spans="1:24" ht="14.45" x14ac:dyDescent="0.3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>
        <f t="shared" si="0"/>
        <v>0</v>
      </c>
    </row>
    <row r="16" spans="1:24" ht="14.45" x14ac:dyDescent="0.3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>
        <f t="shared" si="0"/>
        <v>0</v>
      </c>
    </row>
    <row r="17" spans="2:23" ht="14.45" x14ac:dyDescent="0.3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>
        <f t="shared" si="0"/>
        <v>0</v>
      </c>
    </row>
    <row r="18" spans="2:23" ht="14.45" x14ac:dyDescent="0.3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>
        <f t="shared" si="0"/>
        <v>0</v>
      </c>
    </row>
    <row r="19" spans="2:23" ht="14.45" x14ac:dyDescent="0.3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>
        <f t="shared" si="0"/>
        <v>0</v>
      </c>
    </row>
    <row r="20" spans="2:23" ht="14.45" x14ac:dyDescent="0.3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>
        <f t="shared" si="0"/>
        <v>0</v>
      </c>
    </row>
    <row r="21" spans="2:23" x14ac:dyDescent="0.25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>
        <f t="shared" si="0"/>
        <v>0</v>
      </c>
    </row>
    <row r="22" spans="2:23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>
        <f t="shared" si="0"/>
        <v>0</v>
      </c>
    </row>
    <row r="23" spans="2:23" x14ac:dyDescent="0.25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>
        <f t="shared" si="0"/>
        <v>0</v>
      </c>
    </row>
    <row r="24" spans="2:23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>
        <f t="shared" si="0"/>
        <v>0</v>
      </c>
    </row>
    <row r="25" spans="2:23" x14ac:dyDescent="0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>
        <f t="shared" si="0"/>
        <v>0</v>
      </c>
    </row>
    <row r="26" spans="2:23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>
        <f t="shared" si="0"/>
        <v>0</v>
      </c>
    </row>
    <row r="27" spans="2:23" x14ac:dyDescent="0.25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2:23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2:23" x14ac:dyDescent="0.2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2:23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2:23" x14ac:dyDescent="0.25"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2:23" x14ac:dyDescent="0.25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2:23" x14ac:dyDescent="0.25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2:23" x14ac:dyDescent="0.25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2:23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2:23" x14ac:dyDescent="0.25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2:23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2:23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2:23" x14ac:dyDescent="0.25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2:23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2:23" x14ac:dyDescent="0.25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2:23" x14ac:dyDescent="0.25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</sheetData>
  <mergeCells count="5">
    <mergeCell ref="C3:E3"/>
    <mergeCell ref="O3:Q3"/>
    <mergeCell ref="C4:E4"/>
    <mergeCell ref="S3:U3"/>
    <mergeCell ref="S4:U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2"/>
  <sheetViews>
    <sheetView workbookViewId="0"/>
  </sheetViews>
  <sheetFormatPr defaultRowHeight="15" x14ac:dyDescent="0.25"/>
  <cols>
    <col min="2" max="2" width="7.28515625" style="250" customWidth="1"/>
    <col min="3" max="5" width="8.140625" style="178" customWidth="1"/>
    <col min="6" max="6" width="5.85546875" style="250" customWidth="1"/>
    <col min="7" max="7" width="5.85546875" style="178" customWidth="1"/>
    <col min="8" max="8" width="5.85546875" style="250" customWidth="1"/>
    <col min="9" max="9" width="6.7109375" style="178" customWidth="1"/>
    <col min="10" max="10" width="8" style="250" customWidth="1"/>
    <col min="11" max="12" width="5.85546875" style="178" customWidth="1"/>
    <col min="13" max="14" width="5.85546875" style="250" customWidth="1"/>
    <col min="15" max="15" width="9.28515625" style="250" customWidth="1"/>
    <col min="16" max="16" width="11.28515625" style="154" customWidth="1"/>
  </cols>
  <sheetData>
    <row r="2" spans="1:35" ht="18" x14ac:dyDescent="0.25">
      <c r="E2" s="257" t="s">
        <v>79</v>
      </c>
      <c r="F2" s="152"/>
    </row>
    <row r="3" spans="1:35" x14ac:dyDescent="0.25">
      <c r="B3" s="250" t="s">
        <v>30</v>
      </c>
    </row>
    <row r="4" spans="1:35" ht="45" customHeight="1" x14ac:dyDescent="0.25">
      <c r="B4" s="248" t="s">
        <v>1</v>
      </c>
      <c r="C4" s="422" t="s">
        <v>2</v>
      </c>
      <c r="D4" s="423"/>
      <c r="E4" s="424"/>
      <c r="F4" s="418" t="s">
        <v>28</v>
      </c>
      <c r="G4" s="425"/>
      <c r="H4" s="418" t="s">
        <v>82</v>
      </c>
      <c r="I4" s="425"/>
      <c r="J4" s="426" t="s">
        <v>219</v>
      </c>
      <c r="K4" s="418" t="s">
        <v>220</v>
      </c>
      <c r="L4" s="419"/>
      <c r="M4" s="418" t="s">
        <v>83</v>
      </c>
      <c r="N4" s="419"/>
      <c r="O4" s="248" t="s">
        <v>22</v>
      </c>
      <c r="P4" s="168" t="s">
        <v>131</v>
      </c>
    </row>
    <row r="5" spans="1:35" ht="38.25" x14ac:dyDescent="0.25">
      <c r="B5" s="248"/>
      <c r="C5" s="16" t="s">
        <v>197</v>
      </c>
      <c r="D5" s="16" t="s">
        <v>221</v>
      </c>
      <c r="E5" s="16" t="s">
        <v>154</v>
      </c>
      <c r="F5" s="249" t="s">
        <v>80</v>
      </c>
      <c r="G5" s="251" t="s">
        <v>81</v>
      </c>
      <c r="H5" s="249" t="s">
        <v>80</v>
      </c>
      <c r="I5" s="13" t="s">
        <v>81</v>
      </c>
      <c r="J5" s="428"/>
      <c r="K5" s="13" t="s">
        <v>80</v>
      </c>
      <c r="L5" s="13" t="s">
        <v>81</v>
      </c>
      <c r="M5" s="13" t="s">
        <v>80</v>
      </c>
      <c r="N5" s="13" t="s">
        <v>81</v>
      </c>
      <c r="O5" s="248"/>
      <c r="P5" s="168"/>
    </row>
    <row r="6" spans="1:35" ht="14.45" x14ac:dyDescent="0.3">
      <c r="B6" s="248"/>
      <c r="C6" s="251">
        <v>10</v>
      </c>
      <c r="D6" s="251">
        <v>10</v>
      </c>
      <c r="E6" s="13">
        <v>10</v>
      </c>
      <c r="F6" s="248">
        <v>10</v>
      </c>
      <c r="G6" s="13">
        <v>10</v>
      </c>
      <c r="H6" s="13">
        <v>10</v>
      </c>
      <c r="I6" s="13">
        <v>10</v>
      </c>
      <c r="J6" s="13">
        <v>10</v>
      </c>
      <c r="K6" s="13">
        <v>5</v>
      </c>
      <c r="L6" s="13">
        <v>5</v>
      </c>
      <c r="M6" s="13">
        <v>10</v>
      </c>
      <c r="N6" s="13">
        <v>10</v>
      </c>
      <c r="O6" s="248">
        <f>(C6+D6+E6)/3+F6+G6+H6+I6+J6+K6+L6+M6+N6</f>
        <v>90</v>
      </c>
      <c r="P6" s="258"/>
      <c r="Q6" s="259"/>
      <c r="R6" s="259"/>
      <c r="S6" s="259"/>
      <c r="T6" s="259"/>
      <c r="U6" s="259"/>
      <c r="V6" s="259"/>
      <c r="W6" s="259"/>
      <c r="X6" s="259"/>
      <c r="Y6" s="259"/>
      <c r="Z6" s="259"/>
      <c r="AA6" s="259"/>
      <c r="AB6" s="259"/>
      <c r="AC6" s="259"/>
      <c r="AD6" s="259"/>
      <c r="AE6" s="259"/>
      <c r="AF6" s="259"/>
      <c r="AG6" s="259"/>
      <c r="AH6" s="259"/>
      <c r="AI6" s="259"/>
    </row>
    <row r="7" spans="1:35" s="49" customFormat="1" x14ac:dyDescent="0.25">
      <c r="A7" s="49" t="s">
        <v>133</v>
      </c>
      <c r="B7" s="87">
        <v>13</v>
      </c>
      <c r="C7" s="51">
        <v>8</v>
      </c>
      <c r="D7" s="51">
        <v>8</v>
      </c>
      <c r="E7" s="51">
        <v>9</v>
      </c>
      <c r="F7" s="51">
        <v>9</v>
      </c>
      <c r="G7" s="51">
        <v>8</v>
      </c>
      <c r="H7" s="51">
        <v>7</v>
      </c>
      <c r="I7" s="51">
        <v>7</v>
      </c>
      <c r="J7" s="51">
        <v>7</v>
      </c>
      <c r="K7" s="51">
        <v>4</v>
      </c>
      <c r="L7" s="51">
        <v>3</v>
      </c>
      <c r="M7" s="51">
        <v>7</v>
      </c>
      <c r="N7" s="51">
        <v>7</v>
      </c>
      <c r="O7" s="87">
        <f t="shared" ref="O7:O12" si="0">(C7+D7+E7)/3+F7+G7+H7+I7+J7+K7+L7+M7+N7</f>
        <v>67.333333333333343</v>
      </c>
      <c r="P7" s="87">
        <v>3</v>
      </c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59"/>
    </row>
    <row r="8" spans="1:35" s="93" customFormat="1" x14ac:dyDescent="0.25">
      <c r="A8" s="93" t="s">
        <v>128</v>
      </c>
      <c r="B8" s="240">
        <v>14</v>
      </c>
      <c r="C8" s="253">
        <v>10</v>
      </c>
      <c r="D8" s="253">
        <v>9</v>
      </c>
      <c r="E8" s="253">
        <v>10</v>
      </c>
      <c r="F8" s="253">
        <v>10</v>
      </c>
      <c r="G8" s="253">
        <v>10</v>
      </c>
      <c r="H8" s="253">
        <v>9</v>
      </c>
      <c r="I8" s="253">
        <v>10</v>
      </c>
      <c r="J8" s="253">
        <v>8</v>
      </c>
      <c r="K8" s="253">
        <v>4</v>
      </c>
      <c r="L8" s="253">
        <v>5</v>
      </c>
      <c r="M8" s="253">
        <v>9</v>
      </c>
      <c r="N8" s="253">
        <v>9</v>
      </c>
      <c r="O8" s="240">
        <f t="shared" si="0"/>
        <v>83.666666666666657</v>
      </c>
      <c r="P8" s="260">
        <v>1</v>
      </c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259"/>
      <c r="AI8" s="259"/>
    </row>
    <row r="9" spans="1:35" s="93" customFormat="1" ht="14.45" x14ac:dyDescent="0.3">
      <c r="B9" s="240">
        <v>15</v>
      </c>
      <c r="C9" s="253">
        <v>8</v>
      </c>
      <c r="D9" s="253">
        <v>8</v>
      </c>
      <c r="E9" s="253">
        <v>9</v>
      </c>
      <c r="F9" s="253">
        <v>7</v>
      </c>
      <c r="G9" s="253">
        <v>8</v>
      </c>
      <c r="H9" s="253">
        <v>8</v>
      </c>
      <c r="I9" s="253">
        <v>7</v>
      </c>
      <c r="J9" s="253">
        <v>7</v>
      </c>
      <c r="K9" s="253">
        <v>4</v>
      </c>
      <c r="L9" s="253">
        <v>4</v>
      </c>
      <c r="M9" s="253">
        <v>10</v>
      </c>
      <c r="N9" s="253">
        <v>9</v>
      </c>
      <c r="O9" s="240">
        <f t="shared" si="0"/>
        <v>72.333333333333343</v>
      </c>
      <c r="P9" s="260">
        <v>2</v>
      </c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259"/>
      <c r="AG9" s="259"/>
      <c r="AH9" s="259"/>
      <c r="AI9" s="259"/>
    </row>
    <row r="10" spans="1:35" s="30" customFormat="1" x14ac:dyDescent="0.25">
      <c r="A10" s="30" t="s">
        <v>218</v>
      </c>
      <c r="B10" s="157">
        <v>16</v>
      </c>
      <c r="C10" s="31">
        <v>10</v>
      </c>
      <c r="D10" s="31">
        <v>10</v>
      </c>
      <c r="E10" s="31">
        <v>10</v>
      </c>
      <c r="F10" s="31">
        <v>10</v>
      </c>
      <c r="G10" s="31">
        <v>10</v>
      </c>
      <c r="H10" s="31">
        <v>8</v>
      </c>
      <c r="I10" s="31">
        <v>7</v>
      </c>
      <c r="J10" s="31">
        <v>8</v>
      </c>
      <c r="K10" s="31">
        <v>4</v>
      </c>
      <c r="L10" s="31">
        <v>3</v>
      </c>
      <c r="M10" s="31">
        <v>10</v>
      </c>
      <c r="N10" s="31">
        <v>8</v>
      </c>
      <c r="O10" s="157">
        <f t="shared" si="0"/>
        <v>78</v>
      </c>
      <c r="P10" s="157">
        <v>1</v>
      </c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59"/>
      <c r="AI10" s="259"/>
    </row>
    <row r="11" spans="1:35" s="30" customFormat="1" ht="14.45" x14ac:dyDescent="0.3">
      <c r="B11" s="157">
        <v>17</v>
      </c>
      <c r="C11" s="31">
        <v>8</v>
      </c>
      <c r="D11" s="31">
        <v>8</v>
      </c>
      <c r="E11" s="31">
        <v>9</v>
      </c>
      <c r="F11" s="31">
        <v>10</v>
      </c>
      <c r="G11" s="31">
        <v>8</v>
      </c>
      <c r="H11" s="31">
        <v>7</v>
      </c>
      <c r="I11" s="31">
        <v>6</v>
      </c>
      <c r="J11" s="31">
        <v>7</v>
      </c>
      <c r="K11" s="31">
        <v>1</v>
      </c>
      <c r="L11" s="31">
        <v>4</v>
      </c>
      <c r="M11" s="31">
        <v>10</v>
      </c>
      <c r="N11" s="31">
        <v>8</v>
      </c>
      <c r="O11" s="157">
        <f t="shared" si="0"/>
        <v>69.333333333333343</v>
      </c>
      <c r="P11" s="157">
        <v>3</v>
      </c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59"/>
      <c r="AI11" s="259"/>
    </row>
    <row r="12" spans="1:35" s="30" customFormat="1" ht="14.45" x14ac:dyDescent="0.3">
      <c r="B12" s="157">
        <v>18</v>
      </c>
      <c r="C12" s="31">
        <v>9</v>
      </c>
      <c r="D12" s="31">
        <v>9</v>
      </c>
      <c r="E12" s="31">
        <v>8</v>
      </c>
      <c r="F12" s="31">
        <v>10</v>
      </c>
      <c r="G12" s="31">
        <v>9</v>
      </c>
      <c r="H12" s="31">
        <v>9</v>
      </c>
      <c r="I12" s="31">
        <v>8</v>
      </c>
      <c r="J12" s="31">
        <v>6</v>
      </c>
      <c r="K12" s="31">
        <v>2</v>
      </c>
      <c r="L12" s="31">
        <v>2</v>
      </c>
      <c r="M12" s="31">
        <v>8</v>
      </c>
      <c r="N12" s="31">
        <v>8</v>
      </c>
      <c r="O12" s="157">
        <f t="shared" si="0"/>
        <v>70.666666666666657</v>
      </c>
      <c r="P12" s="157">
        <v>2</v>
      </c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</row>
  </sheetData>
  <mergeCells count="6">
    <mergeCell ref="J4:J5"/>
    <mergeCell ref="K4:L4"/>
    <mergeCell ref="M4:N4"/>
    <mergeCell ref="C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33</vt:i4>
      </vt:variant>
    </vt:vector>
  </HeadingPairs>
  <TitlesOfParts>
    <vt:vector size="33" baseType="lpstr">
      <vt:lpstr>КМ-Ф</vt:lpstr>
      <vt:lpstr>МКрМ</vt:lpstr>
      <vt:lpstr>СМ-Ф</vt:lpstr>
      <vt:lpstr>СжМ</vt:lpstr>
      <vt:lpstr>СММ</vt:lpstr>
      <vt:lpstr>Миндаль+ДФ1</vt:lpstr>
      <vt:lpstr>СТИЛЕТ</vt:lpstr>
      <vt:lpstr>ХрустальФренч</vt:lpstr>
      <vt:lpstr>ГРАДИЕНТ</vt:lpstr>
      <vt:lpstr>АПАР. МАН.</vt:lpstr>
      <vt:lpstr>Soak-Of</vt:lpstr>
      <vt:lpstr>Soak-of Профи</vt:lpstr>
      <vt:lpstr>MIX</vt:lpstr>
      <vt:lpstr>ХРкор</vt:lpstr>
      <vt:lpstr>ХРкорНаилВпеч</vt:lpstr>
      <vt:lpstr>НаращВФ</vt:lpstr>
      <vt:lpstr>Постер Инста кор</vt:lpstr>
      <vt:lpstr>Постер дл н</vt:lpstr>
      <vt:lpstr>КОМБИ</vt:lpstr>
      <vt:lpstr>КДГЛ</vt:lpstr>
      <vt:lpstr>МоднСМ</vt:lpstr>
      <vt:lpstr>СПГ-Л</vt:lpstr>
      <vt:lpstr>РОСП пл кор</vt:lpstr>
      <vt:lpstr>Постер Своб</vt:lpstr>
      <vt:lpstr>БЕЗОпила</vt:lpstr>
      <vt:lpstr>АЭРО кор</vt:lpstr>
      <vt:lpstr>ДЕКОР пр</vt:lpstr>
      <vt:lpstr>3-D</vt:lpstr>
      <vt:lpstr>Креативный образ</vt:lpstr>
      <vt:lpstr>Салонная Лепка</vt:lpstr>
      <vt:lpstr>Гелев Диз 5типсах</vt:lpstr>
      <vt:lpstr>Инкруст</vt:lpstr>
      <vt:lpstr>Пед. типсы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2021-10-06T13:36:02Z</dcterms:modified>
</cp:coreProperties>
</file>